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Nova mapa\FINANCIJSKI IZVJEŠTAJ- OPĆINA, VRTIĆ, KNJIŽNICA-EXCEL\"/>
    </mc:Choice>
  </mc:AlternateContent>
  <xr:revisionPtr revIDLastSave="0" documentId="13_ncr:1_{A07AE89A-1C41-4966-AB96-47EF880A6F1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E304" i="9" s="1"/>
  <c r="B304" i="9" s="1"/>
  <c r="G304" i="9"/>
  <c r="F304" i="9"/>
  <c r="H303" i="9"/>
  <c r="G303" i="9"/>
  <c r="F303" i="9"/>
  <c r="E303" i="9"/>
  <c r="B303" i="9" s="1"/>
  <c r="H302" i="9"/>
  <c r="E302" i="9" s="1"/>
  <c r="B302" i="9" s="1"/>
  <c r="G302" i="9"/>
  <c r="F302" i="9"/>
  <c r="H301" i="9"/>
  <c r="G301" i="9"/>
  <c r="F301" i="9"/>
  <c r="E301" i="9"/>
  <c r="B301" i="9" s="1"/>
  <c r="H300" i="9"/>
  <c r="G300" i="9"/>
  <c r="F300" i="9"/>
  <c r="H299" i="9"/>
  <c r="E299" i="9" s="1"/>
  <c r="B299" i="9" s="1"/>
  <c r="G299" i="9"/>
  <c r="F299" i="9"/>
  <c r="H298" i="9"/>
  <c r="E298" i="9" s="1"/>
  <c r="G298" i="9"/>
  <c r="F298" i="9"/>
  <c r="B298" i="9"/>
  <c r="H297" i="9"/>
  <c r="G297" i="9"/>
  <c r="F297" i="9"/>
  <c r="H296" i="9"/>
  <c r="E296" i="9" s="1"/>
  <c r="G296" i="9"/>
  <c r="F296" i="9"/>
  <c r="B296" i="9"/>
  <c r="H295" i="9"/>
  <c r="E295" i="9" s="1"/>
  <c r="B295" i="9" s="1"/>
  <c r="G295" i="9"/>
  <c r="F295" i="9"/>
  <c r="H294" i="9"/>
  <c r="E294" i="9" s="1"/>
  <c r="G294" i="9"/>
  <c r="F294" i="9"/>
  <c r="B294" i="9"/>
  <c r="H293" i="9"/>
  <c r="G293" i="9"/>
  <c r="F293" i="9"/>
  <c r="H292" i="9"/>
  <c r="G292" i="9"/>
  <c r="F292" i="9"/>
  <c r="H291" i="9"/>
  <c r="G291" i="9"/>
  <c r="F291" i="9"/>
  <c r="E291" i="9"/>
  <c r="B291" i="9" s="1"/>
  <c r="F290" i="9"/>
  <c r="F289" i="9"/>
  <c r="H288" i="9"/>
  <c r="E288" i="9" s="1"/>
  <c r="G288" i="9"/>
  <c r="F288" i="9"/>
  <c r="B288" i="9"/>
  <c r="H287" i="9"/>
  <c r="G287" i="9"/>
  <c r="E287" i="9" s="1"/>
  <c r="B287" i="9" s="1"/>
  <c r="F287" i="9"/>
  <c r="H286" i="9"/>
  <c r="G286" i="9"/>
  <c r="F286" i="9"/>
  <c r="H285" i="9"/>
  <c r="G285" i="9"/>
  <c r="F285" i="9"/>
  <c r="F284" i="9"/>
  <c r="H283" i="9"/>
  <c r="E283" i="9" s="1"/>
  <c r="G283" i="9"/>
  <c r="F283" i="9"/>
  <c r="H282" i="9"/>
  <c r="G282" i="9"/>
  <c r="F282" i="9"/>
  <c r="H281" i="9"/>
  <c r="E281" i="9" s="1"/>
  <c r="G281" i="9"/>
  <c r="F281" i="9"/>
  <c r="F280" i="9"/>
  <c r="F279" i="9"/>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E223" i="9"/>
  <c r="M222" i="9"/>
  <c r="L222" i="9"/>
  <c r="F222" i="9"/>
  <c r="E222" i="9"/>
  <c r="B222" i="9"/>
  <c r="M221" i="9"/>
  <c r="L221" i="9"/>
  <c r="F221" i="9" s="1"/>
  <c r="E221" i="9"/>
  <c r="B221" i="9" s="1"/>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G52" i="9"/>
  <c r="F52" i="9"/>
  <c r="E52" i="9"/>
  <c r="B52" i="9" s="1"/>
  <c r="H51" i="9"/>
  <c r="E51" i="9" s="1"/>
  <c r="G51" i="9"/>
  <c r="F51" i="9"/>
  <c r="B51" i="9"/>
  <c r="H50" i="9"/>
  <c r="G50" i="9"/>
  <c r="F50" i="9"/>
  <c r="E50" i="9"/>
  <c r="B50" i="9" s="1"/>
  <c r="H49" i="9"/>
  <c r="E49" i="9" s="1"/>
  <c r="G49" i="9"/>
  <c r="F49" i="9"/>
  <c r="B49" i="9"/>
  <c r="H48" i="9"/>
  <c r="G48" i="9"/>
  <c r="F48" i="9"/>
  <c r="E48" i="9"/>
  <c r="B48" i="9" s="1"/>
  <c r="H47" i="9"/>
  <c r="E47" i="9" s="1"/>
  <c r="B47" i="9" s="1"/>
  <c r="G47" i="9"/>
  <c r="F47" i="9"/>
  <c r="H46" i="9"/>
  <c r="G46" i="9"/>
  <c r="F46" i="9"/>
  <c r="E46" i="9"/>
  <c r="B46" i="9" s="1"/>
  <c r="H45" i="9"/>
  <c r="E45" i="9" s="1"/>
  <c r="G45" i="9"/>
  <c r="F45" i="9"/>
  <c r="B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G39" i="9"/>
  <c r="F39" i="9"/>
  <c r="B39" i="9"/>
  <c r="H38" i="9"/>
  <c r="E38" i="9" s="1"/>
  <c r="B38" i="9" s="1"/>
  <c r="G38" i="9"/>
  <c r="F38" i="9"/>
  <c r="H37" i="9"/>
  <c r="E37" i="9" s="1"/>
  <c r="G37" i="9"/>
  <c r="F37" i="9"/>
  <c r="B37" i="9"/>
  <c r="H36" i="9"/>
  <c r="G36" i="9"/>
  <c r="F36" i="9"/>
  <c r="E36" i="9"/>
  <c r="B36" i="9" s="1"/>
  <c r="H35" i="9"/>
  <c r="E35" i="9" s="1"/>
  <c r="G35" i="9"/>
  <c r="F35" i="9"/>
  <c r="B35" i="9"/>
  <c r="H34" i="9"/>
  <c r="G34" i="9"/>
  <c r="F34" i="9"/>
  <c r="E34" i="9"/>
  <c r="B34" i="9" s="1"/>
  <c r="H33" i="9"/>
  <c r="G33" i="9"/>
  <c r="F33" i="9"/>
  <c r="H32" i="9"/>
  <c r="G32" i="9"/>
  <c r="F32" i="9"/>
  <c r="H31" i="9"/>
  <c r="E31" i="9" s="1"/>
  <c r="G31" i="9"/>
  <c r="F31" i="9"/>
  <c r="B31" i="9"/>
  <c r="H30" i="9"/>
  <c r="G30" i="9"/>
  <c r="F30" i="9"/>
  <c r="E30" i="9"/>
  <c r="B30" i="9" s="1"/>
  <c r="H29" i="9"/>
  <c r="E29" i="9" s="1"/>
  <c r="G29" i="9"/>
  <c r="F29" i="9"/>
  <c r="B29" i="9"/>
  <c r="H28" i="9"/>
  <c r="G28" i="9"/>
  <c r="F28" i="9"/>
  <c r="E28" i="9"/>
  <c r="B28" i="9" s="1"/>
  <c r="H27" i="9"/>
  <c r="G27" i="9"/>
  <c r="F27" i="9"/>
  <c r="H26" i="9"/>
  <c r="G26" i="9"/>
  <c r="F26" i="9"/>
  <c r="E26" i="9"/>
  <c r="B26" i="9" s="1"/>
  <c r="H25" i="9"/>
  <c r="E25" i="9" s="1"/>
  <c r="G25" i="9"/>
  <c r="F25" i="9"/>
  <c r="B25" i="9"/>
  <c r="H24" i="9"/>
  <c r="G24" i="9"/>
  <c r="F24" i="9"/>
  <c r="E24" i="9"/>
  <c r="B24" i="9" s="1"/>
  <c r="H23" i="9"/>
  <c r="E23" i="9" s="1"/>
  <c r="B23" i="9" s="1"/>
  <c r="G23" i="9"/>
  <c r="F23" i="9"/>
  <c r="H22" i="9"/>
  <c r="G22" i="9"/>
  <c r="F22" i="9"/>
  <c r="E22" i="9"/>
  <c r="B22" i="9" s="1"/>
  <c r="F21" i="9"/>
  <c r="F4" i="9"/>
  <c r="O3" i="9"/>
  <c r="G275" i="9" s="1"/>
  <c r="E275" i="9" s="1"/>
  <c r="B275" i="9" s="1"/>
  <c r="I3" i="9"/>
  <c r="L213" i="9" s="1"/>
  <c r="H3" i="9"/>
  <c r="G3" i="9"/>
  <c r="D101" i="8"/>
  <c r="I36" i="3" s="1"/>
  <c r="D95" i="8"/>
  <c r="D90" i="8"/>
  <c r="D85" i="8"/>
  <c r="D80" i="8"/>
  <c r="D75" i="8"/>
  <c r="D70" i="8"/>
  <c r="D65" i="8"/>
  <c r="D60" i="8"/>
  <c r="D55" i="8"/>
  <c r="D50" i="8"/>
  <c r="D49" i="8"/>
  <c r="D44" i="8"/>
  <c r="D43" i="8"/>
  <c r="D36" i="8"/>
  <c r="D26" i="8"/>
  <c r="D24" i="8" s="1"/>
  <c r="C1499" i="1" s="1"/>
  <c r="G1499" i="1" s="1"/>
  <c r="D18" i="8"/>
  <c r="D8" i="8"/>
  <c r="D6" i="8" s="1"/>
  <c r="C1481" i="1" s="1"/>
  <c r="G1481" i="1" s="1"/>
  <c r="E44" i="7"/>
  <c r="D44" i="7"/>
  <c r="E39" i="7"/>
  <c r="D39" i="7"/>
  <c r="E38" i="7"/>
  <c r="D38" i="7"/>
  <c r="E30" i="7"/>
  <c r="D30" i="7"/>
  <c r="E23" i="7"/>
  <c r="D23" i="7"/>
  <c r="E22" i="7"/>
  <c r="I30" i="3" s="1"/>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1435" i="1"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C1227" i="1" s="1"/>
  <c r="F249" i="5"/>
  <c r="F248" i="5"/>
  <c r="F247" i="5"/>
  <c r="E246" i="5"/>
  <c r="D1223" i="1" s="1"/>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D78" i="5" s="1"/>
  <c r="F78" i="5" s="1"/>
  <c r="E78" i="5"/>
  <c r="F77" i="5"/>
  <c r="F76" i="5"/>
  <c r="F75" i="5"/>
  <c r="F74" i="5"/>
  <c r="F73" i="5"/>
  <c r="F72" i="5"/>
  <c r="F71"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C990" i="1" s="1"/>
  <c r="F11" i="5"/>
  <c r="F10" i="5"/>
  <c r="F9" i="5"/>
  <c r="E8" i="5"/>
  <c r="D986" i="1" s="1"/>
  <c r="H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D420" i="4" s="1"/>
  <c r="E418" i="4"/>
  <c r="D418" i="4"/>
  <c r="E417" i="4"/>
  <c r="D412" i="1" s="1"/>
  <c r="D417" i="4"/>
  <c r="D644" i="4" s="1"/>
  <c r="F644" i="4" s="1"/>
  <c r="E416" i="4"/>
  <c r="E643" i="4" s="1"/>
  <c r="D637" i="1" s="1"/>
  <c r="H637"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D363" i="4" s="1"/>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D196"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E152" i="4" s="1"/>
  <c r="D159" i="4"/>
  <c r="F158" i="4"/>
  <c r="F157" i="4"/>
  <c r="F156" i="4"/>
  <c r="F155" i="4"/>
  <c r="F154" i="4"/>
  <c r="E153" i="4"/>
  <c r="D149" i="1" s="1"/>
  <c r="D153" i="4"/>
  <c r="D152" i="4" s="1"/>
  <c r="F150" i="4"/>
  <c r="F149" i="4"/>
  <c r="F148" i="4"/>
  <c r="F147" i="4"/>
  <c r="F146" i="4"/>
  <c r="F145" i="4"/>
  <c r="F144" i="4"/>
  <c r="F143" i="4"/>
  <c r="F142" i="4"/>
  <c r="F141" i="4"/>
  <c r="E140" i="4"/>
  <c r="E139" i="4" s="1"/>
  <c r="D140" i="4"/>
  <c r="F140" i="4" s="1"/>
  <c r="F139" i="4"/>
  <c r="D139" i="4"/>
  <c r="F138" i="4"/>
  <c r="F137" i="4"/>
  <c r="F136" i="4"/>
  <c r="F135" i="4"/>
  <c r="E134" i="4"/>
  <c r="E133" i="4" s="1"/>
  <c r="D134" i="4"/>
  <c r="D133" i="4"/>
  <c r="F133" i="4" s="1"/>
  <c r="F132" i="4"/>
  <c r="F131" i="4"/>
  <c r="F130" i="4"/>
  <c r="F129" i="4"/>
  <c r="E128" i="4"/>
  <c r="D128" i="4"/>
  <c r="F128" i="4" s="1"/>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D6" i="4" s="1"/>
  <c r="G36" i="3"/>
  <c r="B36" i="3"/>
  <c r="I35" i="3"/>
  <c r="G35" i="3"/>
  <c r="B35" i="3"/>
  <c r="G34" i="3"/>
  <c r="B34" i="3"/>
  <c r="I33" i="3"/>
  <c r="G33" i="3"/>
  <c r="B33" i="3"/>
  <c r="I32" i="3"/>
  <c r="H32" i="3"/>
  <c r="G32" i="3"/>
  <c r="B32" i="3"/>
  <c r="I31" i="3"/>
  <c r="H31" i="3"/>
  <c r="G31" i="3"/>
  <c r="B31" i="3"/>
  <c r="H30" i="3"/>
  <c r="G30" i="3"/>
  <c r="B30" i="3"/>
  <c r="I29" i="3"/>
  <c r="H29" i="3"/>
  <c r="G29" i="3"/>
  <c r="B29" i="3"/>
  <c r="I28"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H1578" i="1" s="1"/>
  <c r="C1577" i="1"/>
  <c r="G1577" i="1" s="1"/>
  <c r="C1576" i="1"/>
  <c r="H1576" i="1" s="1"/>
  <c r="C1575" i="1"/>
  <c r="G1575" i="1" s="1"/>
  <c r="G1574" i="1"/>
  <c r="C1574" i="1"/>
  <c r="H1574" i="1" s="1"/>
  <c r="C1573" i="1"/>
  <c r="G1573" i="1" s="1"/>
  <c r="G1572" i="1"/>
  <c r="C1572" i="1"/>
  <c r="H1572" i="1" s="1"/>
  <c r="C1571" i="1"/>
  <c r="G1571" i="1" s="1"/>
  <c r="G1570" i="1"/>
  <c r="C1570" i="1"/>
  <c r="H1570" i="1" s="1"/>
  <c r="C1569" i="1"/>
  <c r="G1569" i="1" s="1"/>
  <c r="G1568" i="1"/>
  <c r="C1568" i="1"/>
  <c r="H1568" i="1" s="1"/>
  <c r="C1567" i="1"/>
  <c r="G1567" i="1" s="1"/>
  <c r="G1566" i="1"/>
  <c r="C1566" i="1"/>
  <c r="H1566" i="1" s="1"/>
  <c r="C1565" i="1"/>
  <c r="G1565" i="1" s="1"/>
  <c r="G1564" i="1"/>
  <c r="C1564" i="1"/>
  <c r="H1564" i="1" s="1"/>
  <c r="C1563" i="1"/>
  <c r="G1563" i="1" s="1"/>
  <c r="G1562" i="1"/>
  <c r="C1562" i="1"/>
  <c r="H1562" i="1" s="1"/>
  <c r="C1561" i="1"/>
  <c r="G1561" i="1" s="1"/>
  <c r="G1560" i="1"/>
  <c r="C1560" i="1"/>
  <c r="H1560" i="1" s="1"/>
  <c r="C1559" i="1"/>
  <c r="G1559" i="1" s="1"/>
  <c r="G1558" i="1"/>
  <c r="C1558" i="1"/>
  <c r="H1558" i="1" s="1"/>
  <c r="C1557" i="1"/>
  <c r="G1557" i="1" s="1"/>
  <c r="G1556" i="1"/>
  <c r="C1556" i="1"/>
  <c r="H1556" i="1" s="1"/>
  <c r="C1555" i="1"/>
  <c r="G1555" i="1" s="1"/>
  <c r="G1554" i="1"/>
  <c r="C1554" i="1"/>
  <c r="H1554" i="1" s="1"/>
  <c r="C1553" i="1"/>
  <c r="G1553" i="1" s="1"/>
  <c r="G1552" i="1"/>
  <c r="C1552" i="1"/>
  <c r="H1552" i="1" s="1"/>
  <c r="C1551" i="1"/>
  <c r="G1551" i="1" s="1"/>
  <c r="G1550" i="1"/>
  <c r="C1550" i="1"/>
  <c r="H1550" i="1" s="1"/>
  <c r="C1549" i="1"/>
  <c r="G1549" i="1" s="1"/>
  <c r="G1548" i="1"/>
  <c r="C1548" i="1"/>
  <c r="H1548" i="1" s="1"/>
  <c r="C1547" i="1"/>
  <c r="G1547" i="1" s="1"/>
  <c r="G1546" i="1"/>
  <c r="C1546" i="1"/>
  <c r="H1546" i="1" s="1"/>
  <c r="C1545" i="1"/>
  <c r="G1545" i="1" s="1"/>
  <c r="G1544" i="1"/>
  <c r="C1544" i="1"/>
  <c r="H1544" i="1" s="1"/>
  <c r="C1543" i="1"/>
  <c r="G1543" i="1" s="1"/>
  <c r="G1542" i="1"/>
  <c r="C1542" i="1"/>
  <c r="H1542" i="1" s="1"/>
  <c r="C1541" i="1"/>
  <c r="G1541" i="1" s="1"/>
  <c r="G1540" i="1"/>
  <c r="C1540" i="1"/>
  <c r="H1540" i="1" s="1"/>
  <c r="C1539" i="1"/>
  <c r="G1539" i="1" s="1"/>
  <c r="G1538" i="1"/>
  <c r="C1538" i="1"/>
  <c r="H1538" i="1" s="1"/>
  <c r="C1537" i="1"/>
  <c r="G1537" i="1" s="1"/>
  <c r="G1536" i="1"/>
  <c r="C1536" i="1"/>
  <c r="H1536" i="1" s="1"/>
  <c r="C1535" i="1"/>
  <c r="G1535" i="1" s="1"/>
  <c r="G1534" i="1"/>
  <c r="C1534" i="1"/>
  <c r="H1534" i="1" s="1"/>
  <c r="C1533" i="1"/>
  <c r="G1533" i="1" s="1"/>
  <c r="G1532" i="1"/>
  <c r="C1532" i="1"/>
  <c r="H1532" i="1" s="1"/>
  <c r="C1531" i="1"/>
  <c r="G1531" i="1" s="1"/>
  <c r="G1530" i="1"/>
  <c r="C1530" i="1"/>
  <c r="H1530" i="1" s="1"/>
  <c r="C1529" i="1"/>
  <c r="G1529" i="1" s="1"/>
  <c r="G1528" i="1"/>
  <c r="C1528" i="1"/>
  <c r="H1528" i="1" s="1"/>
  <c r="C1527" i="1"/>
  <c r="G1527" i="1" s="1"/>
  <c r="G1526" i="1"/>
  <c r="C1526" i="1"/>
  <c r="H1526" i="1" s="1"/>
  <c r="C1525" i="1"/>
  <c r="G1525" i="1" s="1"/>
  <c r="G1524" i="1"/>
  <c r="C1524" i="1"/>
  <c r="H1524" i="1" s="1"/>
  <c r="C1523" i="1"/>
  <c r="G1523" i="1" s="1"/>
  <c r="G1522" i="1"/>
  <c r="C1522" i="1"/>
  <c r="H1522" i="1" s="1"/>
  <c r="C1521" i="1"/>
  <c r="G1521" i="1" s="1"/>
  <c r="G1520" i="1"/>
  <c r="C1520" i="1"/>
  <c r="H1520" i="1" s="1"/>
  <c r="C1519" i="1"/>
  <c r="G1519" i="1" s="1"/>
  <c r="G1518" i="1"/>
  <c r="C1518" i="1"/>
  <c r="H1518" i="1" s="1"/>
  <c r="G1516" i="1"/>
  <c r="C1516" i="1"/>
  <c r="H1516" i="1" s="1"/>
  <c r="C1515" i="1"/>
  <c r="G1515" i="1" s="1"/>
  <c r="G1514" i="1"/>
  <c r="C1514" i="1"/>
  <c r="H1514" i="1" s="1"/>
  <c r="C1513" i="1"/>
  <c r="G1513" i="1" s="1"/>
  <c r="G1512" i="1"/>
  <c r="C1512" i="1"/>
  <c r="H1512" i="1" s="1"/>
  <c r="C1511" i="1"/>
  <c r="G1511" i="1" s="1"/>
  <c r="C1510" i="1"/>
  <c r="H1510" i="1" s="1"/>
  <c r="C1509" i="1"/>
  <c r="G1509" i="1" s="1"/>
  <c r="G1508" i="1"/>
  <c r="C1508" i="1"/>
  <c r="H1508" i="1" s="1"/>
  <c r="C1507" i="1"/>
  <c r="G1507" i="1" s="1"/>
  <c r="G1506" i="1"/>
  <c r="C1506" i="1"/>
  <c r="H1506" i="1" s="1"/>
  <c r="C1505" i="1"/>
  <c r="G1505" i="1" s="1"/>
  <c r="C1504" i="1"/>
  <c r="H1504" i="1" s="1"/>
  <c r="C1503" i="1"/>
  <c r="G1503" i="1" s="1"/>
  <c r="C1502" i="1"/>
  <c r="H1502" i="1" s="1"/>
  <c r="C1501" i="1"/>
  <c r="G1501" i="1" s="1"/>
  <c r="G1500" i="1"/>
  <c r="C1500" i="1"/>
  <c r="H1500" i="1" s="1"/>
  <c r="G1498" i="1"/>
  <c r="C1498" i="1"/>
  <c r="H1498" i="1" s="1"/>
  <c r="C1497" i="1"/>
  <c r="G1497" i="1" s="1"/>
  <c r="G1496" i="1"/>
  <c r="C1496" i="1"/>
  <c r="H1496" i="1" s="1"/>
  <c r="C1495" i="1"/>
  <c r="G1495" i="1" s="1"/>
  <c r="G1494" i="1"/>
  <c r="C1494" i="1"/>
  <c r="H1494" i="1" s="1"/>
  <c r="C1493" i="1"/>
  <c r="G1493" i="1" s="1"/>
  <c r="C1492" i="1"/>
  <c r="H1492" i="1" s="1"/>
  <c r="C1491" i="1"/>
  <c r="G1491" i="1" s="1"/>
  <c r="G1490" i="1"/>
  <c r="C1490" i="1"/>
  <c r="H1490" i="1" s="1"/>
  <c r="C1489" i="1"/>
  <c r="G1489" i="1" s="1"/>
  <c r="G1488" i="1"/>
  <c r="C1488" i="1"/>
  <c r="H1488" i="1" s="1"/>
  <c r="C1487" i="1"/>
  <c r="G1487" i="1" s="1"/>
  <c r="C1486" i="1"/>
  <c r="H1486" i="1" s="1"/>
  <c r="C1485" i="1"/>
  <c r="G1485" i="1" s="1"/>
  <c r="C1484" i="1"/>
  <c r="H1484" i="1" s="1"/>
  <c r="G1482" i="1"/>
  <c r="C1482" i="1"/>
  <c r="H1482" i="1" s="1"/>
  <c r="C1480" i="1"/>
  <c r="G1480" i="1" s="1"/>
  <c r="H1479" i="1"/>
  <c r="D1479" i="1"/>
  <c r="J1479" i="1" s="1"/>
  <c r="C1479" i="1"/>
  <c r="G1479" i="1" s="1"/>
  <c r="I1479" i="1" s="1"/>
  <c r="D1478" i="1"/>
  <c r="J1478" i="1" s="1"/>
  <c r="C1478" i="1"/>
  <c r="H1477" i="1"/>
  <c r="D1477" i="1"/>
  <c r="J1477" i="1" s="1"/>
  <c r="C1477" i="1"/>
  <c r="G1477" i="1" s="1"/>
  <c r="I1477" i="1" s="1"/>
  <c r="D1476" i="1"/>
  <c r="J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H1460" i="1"/>
  <c r="D1460" i="1"/>
  <c r="J1460" i="1" s="1"/>
  <c r="C1460" i="1"/>
  <c r="G1460" i="1" s="1"/>
  <c r="I1460" i="1" s="1"/>
  <c r="D1459" i="1"/>
  <c r="J1459" i="1" s="1"/>
  <c r="C1459" i="1"/>
  <c r="D1458" i="1"/>
  <c r="J1458" i="1" s="1"/>
  <c r="C1458" i="1"/>
  <c r="D1457" i="1"/>
  <c r="J1457" i="1" s="1"/>
  <c r="C1457" i="1"/>
  <c r="D1456" i="1"/>
  <c r="J1456" i="1" s="1"/>
  <c r="C1456" i="1"/>
  <c r="D1455" i="1"/>
  <c r="J1455" i="1" s="1"/>
  <c r="C1455" i="1"/>
  <c r="D1454" i="1"/>
  <c r="H1454" i="1" s="1"/>
  <c r="C1454" i="1"/>
  <c r="D1453" i="1"/>
  <c r="H1453" i="1" s="1"/>
  <c r="C1453" i="1"/>
  <c r="D1452" i="1"/>
  <c r="J1452" i="1" s="1"/>
  <c r="C1452" i="1"/>
  <c r="H1451" i="1"/>
  <c r="D1451" i="1"/>
  <c r="J1451" i="1" s="1"/>
  <c r="C1451" i="1"/>
  <c r="G1451" i="1" s="1"/>
  <c r="I1451" i="1" s="1"/>
  <c r="D1450" i="1"/>
  <c r="J1450" i="1" s="1"/>
  <c r="C1450" i="1"/>
  <c r="H1449" i="1"/>
  <c r="D1449" i="1"/>
  <c r="J1449" i="1" s="1"/>
  <c r="C1449" i="1"/>
  <c r="G1449" i="1" s="1"/>
  <c r="I1449" i="1" s="1"/>
  <c r="D1448" i="1"/>
  <c r="J1448" i="1" s="1"/>
  <c r="C1448" i="1"/>
  <c r="H1447" i="1"/>
  <c r="D1447" i="1"/>
  <c r="J1447" i="1" s="1"/>
  <c r="C1447" i="1"/>
  <c r="G1447" i="1" s="1"/>
  <c r="I1447" i="1" s="1"/>
  <c r="D1446" i="1"/>
  <c r="J1446" i="1" s="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D1409" i="1"/>
  <c r="C1409" i="1"/>
  <c r="D1408" i="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D1231" i="1"/>
  <c r="C1231" i="1"/>
  <c r="H1231" i="1" s="1"/>
  <c r="D1230" i="1"/>
  <c r="C1230" i="1"/>
  <c r="H1230" i="1" s="1"/>
  <c r="D1229" i="1"/>
  <c r="C1229" i="1"/>
  <c r="D1228" i="1"/>
  <c r="C1228" i="1"/>
  <c r="H1228" i="1" s="1"/>
  <c r="D1227" i="1"/>
  <c r="D1226" i="1"/>
  <c r="C1226" i="1"/>
  <c r="H1226" i="1" s="1"/>
  <c r="D1225" i="1"/>
  <c r="C1225" i="1"/>
  <c r="H1225" i="1" s="1"/>
  <c r="D1224" i="1"/>
  <c r="C1224" i="1"/>
  <c r="C1223" i="1"/>
  <c r="D1221" i="1"/>
  <c r="C1221" i="1"/>
  <c r="H1221" i="1" s="1"/>
  <c r="D1220" i="1"/>
  <c r="C1220" i="1"/>
  <c r="H1220" i="1" s="1"/>
  <c r="D1219" i="1"/>
  <c r="C1219" i="1"/>
  <c r="H1219" i="1" s="1"/>
  <c r="D1218" i="1"/>
  <c r="C1218" i="1"/>
  <c r="D1217" i="1"/>
  <c r="C1217" i="1"/>
  <c r="D1216" i="1"/>
  <c r="C1216" i="1"/>
  <c r="D1215"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C1154"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D1136" i="1"/>
  <c r="C1136" i="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D1050" i="1"/>
  <c r="H1050" i="1" s="1"/>
  <c r="C1050" i="1"/>
  <c r="D1049" i="1"/>
  <c r="H1049" i="1" s="1"/>
  <c r="C1049" i="1"/>
  <c r="G1049" i="1" s="1"/>
  <c r="D1048" i="1"/>
  <c r="H1048" i="1" s="1"/>
  <c r="C1048" i="1"/>
  <c r="D1047" i="1"/>
  <c r="H1047" i="1" s="1"/>
  <c r="C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D1031" i="1"/>
  <c r="H1031" i="1" s="1"/>
  <c r="C1031" i="1"/>
  <c r="G1031" i="1" s="1"/>
  <c r="D1030" i="1"/>
  <c r="H1030" i="1" s="1"/>
  <c r="C1030" i="1"/>
  <c r="D1029" i="1"/>
  <c r="H1029" i="1" s="1"/>
  <c r="C1029" i="1"/>
  <c r="G1029" i="1" s="1"/>
  <c r="D1028" i="1"/>
  <c r="H1028" i="1" s="1"/>
  <c r="C1028" i="1"/>
  <c r="D1027" i="1"/>
  <c r="H1027" i="1" s="1"/>
  <c r="C1027" i="1"/>
  <c r="G1027" i="1" s="1"/>
  <c r="D1026" i="1"/>
  <c r="C1026" i="1"/>
  <c r="D1025" i="1"/>
  <c r="H1025" i="1" s="1"/>
  <c r="C1025" i="1"/>
  <c r="D1024" i="1"/>
  <c r="H1024" i="1" s="1"/>
  <c r="C1024" i="1"/>
  <c r="G1024" i="1" s="1"/>
  <c r="D1023" i="1"/>
  <c r="C1023" i="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D1005" i="1"/>
  <c r="H1005" i="1" s="1"/>
  <c r="C1005" i="1"/>
  <c r="G1005" i="1" s="1"/>
  <c r="D1004" i="1"/>
  <c r="H1004" i="1" s="1"/>
  <c r="C1004" i="1"/>
  <c r="D1003" i="1"/>
  <c r="H1003" i="1" s="1"/>
  <c r="C1003" i="1"/>
  <c r="G1003" i="1" s="1"/>
  <c r="D1002" i="1"/>
  <c r="H1002" i="1" s="1"/>
  <c r="C1002" i="1"/>
  <c r="G1002" i="1" s="1"/>
  <c r="D1001" i="1"/>
  <c r="H1001" i="1" s="1"/>
  <c r="C1001" i="1"/>
  <c r="G1001" i="1" s="1"/>
  <c r="D1000" i="1"/>
  <c r="H1000" i="1" s="1"/>
  <c r="C1000" i="1"/>
  <c r="D999" i="1"/>
  <c r="H999" i="1" s="1"/>
  <c r="C999" i="1"/>
  <c r="D998" i="1"/>
  <c r="H998" i="1" s="1"/>
  <c r="C998" i="1"/>
  <c r="D997" i="1"/>
  <c r="H997" i="1" s="1"/>
  <c r="C997" i="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89" i="1"/>
  <c r="H989" i="1" s="1"/>
  <c r="C989" i="1"/>
  <c r="D988" i="1"/>
  <c r="H988" i="1" s="1"/>
  <c r="C988" i="1"/>
  <c r="D987" i="1"/>
  <c r="H987" i="1" s="1"/>
  <c r="C987" i="1"/>
  <c r="G987" i="1" s="1"/>
  <c r="C986"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D715" i="1"/>
  <c r="H715" i="1" s="1"/>
  <c r="C715" i="1"/>
  <c r="G715" i="1" s="1"/>
  <c r="D714" i="1"/>
  <c r="H714" i="1" s="1"/>
  <c r="C714" i="1"/>
  <c r="G714" i="1" s="1"/>
  <c r="D713" i="1"/>
  <c r="H713" i="1" s="1"/>
  <c r="C713" i="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C645" i="1"/>
  <c r="D644" i="1"/>
  <c r="H644" i="1" s="1"/>
  <c r="C644" i="1"/>
  <c r="H643" i="1"/>
  <c r="D643" i="1"/>
  <c r="C643" i="1"/>
  <c r="G643" i="1" s="1"/>
  <c r="D642" i="1"/>
  <c r="H642" i="1" s="1"/>
  <c r="C642" i="1"/>
  <c r="D641" i="1"/>
  <c r="H641" i="1" s="1"/>
  <c r="C641" i="1"/>
  <c r="G641" i="1" s="1"/>
  <c r="C638" i="1"/>
  <c r="C637" i="1"/>
  <c r="D632" i="1"/>
  <c r="H632" i="1" s="1"/>
  <c r="C632" i="1"/>
  <c r="D631" i="1"/>
  <c r="H631" i="1" s="1"/>
  <c r="C631" i="1"/>
  <c r="D629" i="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G576" i="1" s="1"/>
  <c r="D575" i="1"/>
  <c r="H575" i="1" s="1"/>
  <c r="C575" i="1"/>
  <c r="H574" i="1"/>
  <c r="D574" i="1"/>
  <c r="C574" i="1"/>
  <c r="G574" i="1" s="1"/>
  <c r="D573" i="1"/>
  <c r="H573" i="1" s="1"/>
  <c r="C573" i="1"/>
  <c r="D572" i="1"/>
  <c r="C572" i="1"/>
  <c r="G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C412" i="1"/>
  <c r="C411" i="1"/>
  <c r="D406" i="1"/>
  <c r="C406" i="1"/>
  <c r="H406" i="1" s="1"/>
  <c r="D405" i="1"/>
  <c r="C405" i="1"/>
  <c r="D404" i="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D364" i="1"/>
  <c r="C364" i="1"/>
  <c r="D363" i="1"/>
  <c r="C363" i="1"/>
  <c r="H363" i="1" s="1"/>
  <c r="D362" i="1"/>
  <c r="C362" i="1"/>
  <c r="H362" i="1" s="1"/>
  <c r="D361" i="1"/>
  <c r="C361" i="1"/>
  <c r="H361" i="1" s="1"/>
  <c r="D360" i="1"/>
  <c r="C360" i="1"/>
  <c r="H360" i="1" s="1"/>
  <c r="D359" i="1"/>
  <c r="C359" i="1"/>
  <c r="H359" i="1" s="1"/>
  <c r="D358" i="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D191" i="1"/>
  <c r="C191" i="1"/>
  <c r="D190" i="1"/>
  <c r="C190" i="1"/>
  <c r="H190" i="1" s="1"/>
  <c r="D189" i="1"/>
  <c r="C189" i="1"/>
  <c r="H189" i="1" s="1"/>
  <c r="D188" i="1"/>
  <c r="C188" i="1"/>
  <c r="H188" i="1" s="1"/>
  <c r="D187" i="1"/>
  <c r="C187" i="1"/>
  <c r="H187" i="1" s="1"/>
  <c r="D186" i="1"/>
  <c r="C186" i="1"/>
  <c r="D185" i="1"/>
  <c r="C185" i="1"/>
  <c r="H185" i="1" s="1"/>
  <c r="D184" i="1"/>
  <c r="C184" i="1"/>
  <c r="D183" i="1"/>
  <c r="C183" i="1"/>
  <c r="H183" i="1" s="1"/>
  <c r="D182" i="1"/>
  <c r="C182" i="1"/>
  <c r="H182" i="1" s="1"/>
  <c r="D181" i="1"/>
  <c r="C181" i="1"/>
  <c r="D180" i="1"/>
  <c r="C180" i="1"/>
  <c r="H180" i="1" s="1"/>
  <c r="D179" i="1"/>
  <c r="C179" i="1"/>
  <c r="H179" i="1" s="1"/>
  <c r="D178" i="1"/>
  <c r="C178" i="1"/>
  <c r="H178" i="1" s="1"/>
  <c r="D177" i="1"/>
  <c r="C177" i="1"/>
  <c r="D176" i="1"/>
  <c r="C176" i="1"/>
  <c r="H176" i="1" s="1"/>
  <c r="D175" i="1"/>
  <c r="C175" i="1"/>
  <c r="D174" i="1"/>
  <c r="C174" i="1"/>
  <c r="D173" i="1"/>
  <c r="C173" i="1"/>
  <c r="H173" i="1" s="1"/>
  <c r="D172" i="1"/>
  <c r="C172" i="1"/>
  <c r="H172" i="1" s="1"/>
  <c r="D171" i="1"/>
  <c r="C171" i="1"/>
  <c r="H171" i="1" s="1"/>
  <c r="D170" i="1"/>
  <c r="C170" i="1"/>
  <c r="D169" i="1"/>
  <c r="C169" i="1"/>
  <c r="D168" i="1"/>
  <c r="C168" i="1"/>
  <c r="H168" i="1" s="1"/>
  <c r="D167" i="1"/>
  <c r="C167" i="1"/>
  <c r="H167" i="1" s="1"/>
  <c r="D166" i="1"/>
  <c r="C166" i="1"/>
  <c r="D165" i="1"/>
  <c r="C165" i="1"/>
  <c r="H165" i="1" s="1"/>
  <c r="D164" i="1"/>
  <c r="C164" i="1"/>
  <c r="H164" i="1" s="1"/>
  <c r="D163" i="1"/>
  <c r="C163" i="1"/>
  <c r="H163" i="1" s="1"/>
  <c r="D162" i="1"/>
  <c r="C162" i="1"/>
  <c r="H162" i="1" s="1"/>
  <c r="D161" i="1"/>
  <c r="C161" i="1"/>
  <c r="D160" i="1"/>
  <c r="C160" i="1"/>
  <c r="C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C148"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2" i="1"/>
  <c r="G1478" i="1" l="1"/>
  <c r="H1478" i="1"/>
  <c r="G1476" i="1"/>
  <c r="H1476" i="1"/>
  <c r="G1470" i="1"/>
  <c r="G1461" i="1"/>
  <c r="G1453" i="1"/>
  <c r="G1459" i="1"/>
  <c r="H1459" i="1"/>
  <c r="G1458" i="1"/>
  <c r="H1458" i="1"/>
  <c r="G1457" i="1"/>
  <c r="H1457" i="1"/>
  <c r="G1456" i="1"/>
  <c r="I1456" i="1" s="1"/>
  <c r="H1456" i="1"/>
  <c r="G1455" i="1"/>
  <c r="I1455" i="1" s="1"/>
  <c r="H1455" i="1"/>
  <c r="G1452" i="1"/>
  <c r="H1452" i="1"/>
  <c r="G1450" i="1"/>
  <c r="H1450" i="1"/>
  <c r="G1448" i="1"/>
  <c r="H1448" i="1"/>
  <c r="H1445" i="1"/>
  <c r="G1446" i="1"/>
  <c r="I1446" i="1" s="1"/>
  <c r="H1446" i="1"/>
  <c r="H1436" i="1"/>
  <c r="H1437" i="1"/>
  <c r="H1438" i="1"/>
  <c r="H1408" i="1"/>
  <c r="H1409" i="1"/>
  <c r="H1410" i="1"/>
  <c r="H1023" i="1"/>
  <c r="H1026" i="1"/>
  <c r="D245" i="5"/>
  <c r="D237" i="5" s="1"/>
  <c r="E282" i="9"/>
  <c r="B282" i="9" s="1"/>
  <c r="E245" i="5"/>
  <c r="D1222" i="1" s="1"/>
  <c r="E27" i="9"/>
  <c r="B27" i="9" s="1"/>
  <c r="E33" i="9"/>
  <c r="B33" i="9" s="1"/>
  <c r="E285" i="9"/>
  <c r="B285" i="9" s="1"/>
  <c r="G1576" i="1"/>
  <c r="G1578" i="1"/>
  <c r="G1492" i="1"/>
  <c r="G1510" i="1"/>
  <c r="G1504" i="1"/>
  <c r="G1502" i="1"/>
  <c r="G1486" i="1"/>
  <c r="C1483" i="1"/>
  <c r="G1483" i="1" s="1"/>
  <c r="G1484" i="1"/>
  <c r="H1224" i="1"/>
  <c r="H1223" i="1"/>
  <c r="H1215" i="1"/>
  <c r="H1216" i="1"/>
  <c r="H1217" i="1"/>
  <c r="F239" i="5"/>
  <c r="H1218" i="1"/>
  <c r="H1232" i="1"/>
  <c r="H1148" i="1"/>
  <c r="F170" i="5"/>
  <c r="H1137" i="1"/>
  <c r="G1051" i="1"/>
  <c r="G1032" i="1"/>
  <c r="G1026" i="1"/>
  <c r="G1004" i="1"/>
  <c r="G1000" i="1"/>
  <c r="G999" i="1"/>
  <c r="G998" i="1"/>
  <c r="E12" i="5"/>
  <c r="D990" i="1" s="1"/>
  <c r="H990" i="1" s="1"/>
  <c r="G1006" i="1"/>
  <c r="F19" i="5"/>
  <c r="G989" i="1"/>
  <c r="G1030" i="1"/>
  <c r="G1033" i="1"/>
  <c r="G1028" i="1"/>
  <c r="G1025" i="1"/>
  <c r="E7" i="5"/>
  <c r="F45" i="5"/>
  <c r="D1154" i="1"/>
  <c r="E237" i="5"/>
  <c r="H1227" i="1"/>
  <c r="H1229" i="1"/>
  <c r="F250" i="5"/>
  <c r="H1154" i="1"/>
  <c r="H1155" i="1"/>
  <c r="H1151" i="1"/>
  <c r="E290" i="9"/>
  <c r="B290" i="9" s="1"/>
  <c r="G1047" i="1"/>
  <c r="G1048" i="1"/>
  <c r="G1050" i="1"/>
  <c r="F70" i="5"/>
  <c r="G631" i="1"/>
  <c r="G1023" i="1"/>
  <c r="G990" i="1"/>
  <c r="G997" i="1"/>
  <c r="G986" i="1"/>
  <c r="G988" i="1"/>
  <c r="F215" i="9"/>
  <c r="B215" i="9" s="1"/>
  <c r="E293" i="9"/>
  <c r="B293" i="9" s="1"/>
  <c r="E297" i="9"/>
  <c r="B297" i="9" s="1"/>
  <c r="E32" i="9"/>
  <c r="B32" i="9" s="1"/>
  <c r="D411" i="1"/>
  <c r="G411" i="1" s="1"/>
  <c r="H404" i="1"/>
  <c r="H289" i="1"/>
  <c r="H405" i="1"/>
  <c r="H288" i="1"/>
  <c r="G637" i="1"/>
  <c r="F643" i="4"/>
  <c r="G716" i="1"/>
  <c r="G713" i="1"/>
  <c r="F219" i="9"/>
  <c r="G645" i="1"/>
  <c r="F652" i="4"/>
  <c r="F391" i="4"/>
  <c r="H358" i="1"/>
  <c r="H364" i="1"/>
  <c r="H365" i="1"/>
  <c r="E407" i="4"/>
  <c r="D402" i="1" s="1"/>
  <c r="F363" i="4"/>
  <c r="F369" i="4"/>
  <c r="H290" i="1"/>
  <c r="H413" i="1"/>
  <c r="F418" i="4"/>
  <c r="H411" i="1"/>
  <c r="H412" i="1"/>
  <c r="E644" i="4"/>
  <c r="D638" i="1" s="1"/>
  <c r="H638" i="1" s="1"/>
  <c r="H192" i="1"/>
  <c r="H206" i="1"/>
  <c r="H207" i="1"/>
  <c r="F196" i="4"/>
  <c r="H191" i="1"/>
  <c r="H184" i="1"/>
  <c r="H186" i="1"/>
  <c r="F188" i="4"/>
  <c r="F223" i="9"/>
  <c r="B223" i="9" s="1"/>
  <c r="H181" i="1"/>
  <c r="B219" i="9"/>
  <c r="H177" i="1"/>
  <c r="E163" i="4"/>
  <c r="D159" i="1" s="1"/>
  <c r="H159" i="1" s="1"/>
  <c r="F177" i="4"/>
  <c r="H175" i="1"/>
  <c r="H174" i="1"/>
  <c r="H170" i="1"/>
  <c r="H169" i="1"/>
  <c r="F169" i="4"/>
  <c r="H166" i="1"/>
  <c r="F164" i="4"/>
  <c r="H160" i="1"/>
  <c r="H161" i="1"/>
  <c r="F159" i="4"/>
  <c r="H149" i="1"/>
  <c r="D148" i="1"/>
  <c r="H148" i="1" s="1"/>
  <c r="E286" i="9"/>
  <c r="B286" i="9" s="1"/>
  <c r="E292" i="9"/>
  <c r="B292" i="9" s="1"/>
  <c r="E300" i="9"/>
  <c r="B300" i="9" s="1"/>
  <c r="H135" i="1"/>
  <c r="H146" i="1"/>
  <c r="F134" i="4"/>
  <c r="H102" i="1"/>
  <c r="H108" i="1"/>
  <c r="H113" i="1"/>
  <c r="F217" i="9"/>
  <c r="B217" i="9" s="1"/>
  <c r="E6" i="4"/>
  <c r="D2" i="1" s="1"/>
  <c r="G2" i="1" s="1"/>
  <c r="F82" i="4"/>
  <c r="H64" i="1"/>
  <c r="D46" i="1"/>
  <c r="H46" i="1" s="1"/>
  <c r="H2" i="1"/>
  <c r="G6" i="1"/>
  <c r="G8" i="1"/>
  <c r="G12"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8" i="1"/>
  <c r="G290" i="1"/>
  <c r="G292" i="1"/>
  <c r="G294"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5"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 i="1"/>
  <c r="G10" i="1"/>
  <c r="G14"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4" i="1"/>
  <c r="G406" i="1"/>
  <c r="G412" i="1"/>
  <c r="G414"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H480" i="1"/>
  <c r="G480"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H572" i="1"/>
  <c r="G573" i="1"/>
  <c r="G575" i="1"/>
  <c r="H1136"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7" i="1"/>
  <c r="G1311" i="1"/>
  <c r="G1315" i="1"/>
  <c r="G1319" i="1"/>
  <c r="G1323" i="1"/>
  <c r="G1327" i="1"/>
  <c r="G1331" i="1"/>
  <c r="G1335" i="1"/>
  <c r="G1339" i="1"/>
  <c r="G1343" i="1"/>
  <c r="G1347" i="1"/>
  <c r="G1351" i="1"/>
  <c r="G1355" i="1"/>
  <c r="G1359" i="1"/>
  <c r="G1363" i="1"/>
  <c r="G1367" i="1"/>
  <c r="G1371" i="1"/>
  <c r="G1375" i="1"/>
  <c r="G1379"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9" i="1"/>
  <c r="G1313" i="1"/>
  <c r="G1317" i="1"/>
  <c r="G1321" i="1"/>
  <c r="G1325" i="1"/>
  <c r="G1329" i="1"/>
  <c r="G1333" i="1"/>
  <c r="G1337" i="1"/>
  <c r="G1341" i="1"/>
  <c r="G1345" i="1"/>
  <c r="G1349" i="1"/>
  <c r="G1353" i="1"/>
  <c r="G1357" i="1"/>
  <c r="G1361" i="1"/>
  <c r="G1365" i="1"/>
  <c r="G1369" i="1"/>
  <c r="G1373" i="1"/>
  <c r="G1377" i="1"/>
  <c r="H1381"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7" i="1"/>
  <c r="J1439" i="1"/>
  <c r="H1439" i="1"/>
  <c r="G1439" i="1"/>
  <c r="I1439" i="1" s="1"/>
  <c r="J1440" i="1"/>
  <c r="H1440" i="1"/>
  <c r="G1440" i="1"/>
  <c r="J1441" i="1"/>
  <c r="H1441" i="1"/>
  <c r="G1441" i="1"/>
  <c r="I1441" i="1" s="1"/>
  <c r="J1442" i="1"/>
  <c r="H1442" i="1"/>
  <c r="G1442" i="1"/>
  <c r="J1443" i="1"/>
  <c r="H1443" i="1"/>
  <c r="G1443" i="1"/>
  <c r="I1443" i="1" s="1"/>
  <c r="J1444" i="1"/>
  <c r="H1444" i="1"/>
  <c r="G1444" i="1"/>
  <c r="G1445" i="1"/>
  <c r="J1462" i="1"/>
  <c r="J1463" i="1"/>
  <c r="J1464" i="1"/>
  <c r="J1465" i="1"/>
  <c r="J1466" i="1"/>
  <c r="J1467" i="1"/>
  <c r="J1468" i="1"/>
  <c r="J1471" i="1"/>
  <c r="J1472" i="1"/>
  <c r="J1473" i="1"/>
  <c r="J147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J1445" i="1"/>
  <c r="G1454" i="1"/>
  <c r="G1462" i="1"/>
  <c r="I1462" i="1" s="1"/>
  <c r="G1463" i="1"/>
  <c r="I1463" i="1" s="1"/>
  <c r="G1464" i="1"/>
  <c r="I1464" i="1" s="1"/>
  <c r="G1465" i="1"/>
  <c r="I1465" i="1" s="1"/>
  <c r="G1466" i="1"/>
  <c r="I1466" i="1" s="1"/>
  <c r="G1467" i="1"/>
  <c r="I1467" i="1" s="1"/>
  <c r="G1468" i="1"/>
  <c r="I1468" i="1" s="1"/>
  <c r="G1469" i="1"/>
  <c r="G1471" i="1"/>
  <c r="I1471" i="1" s="1"/>
  <c r="G1472" i="1"/>
  <c r="I1472" i="1" s="1"/>
  <c r="G1473" i="1"/>
  <c r="I1473" i="1" s="1"/>
  <c r="G1474" i="1"/>
  <c r="I1474" i="1" s="1"/>
  <c r="G1475" i="1"/>
  <c r="H1481" i="1"/>
  <c r="H1485" i="1"/>
  <c r="H1487" i="1"/>
  <c r="H1489" i="1"/>
  <c r="H1491" i="1"/>
  <c r="H1493" i="1"/>
  <c r="H1495" i="1"/>
  <c r="H1497" i="1"/>
  <c r="H1499" i="1"/>
  <c r="H1501" i="1"/>
  <c r="H1503" i="1"/>
  <c r="H1505" i="1"/>
  <c r="H1507" i="1"/>
  <c r="H1509" i="1"/>
  <c r="H1511" i="1"/>
  <c r="H1513" i="1"/>
  <c r="H1515" i="1"/>
  <c r="H1519" i="1"/>
  <c r="H1521" i="1"/>
  <c r="H1523" i="1"/>
  <c r="H1525" i="1"/>
  <c r="H1527" i="1"/>
  <c r="H1529" i="1"/>
  <c r="H1531" i="1"/>
  <c r="H1533" i="1"/>
  <c r="H1535" i="1"/>
  <c r="H1537" i="1"/>
  <c r="H1539" i="1"/>
  <c r="H1541" i="1"/>
  <c r="H1543" i="1"/>
  <c r="H1545" i="1"/>
  <c r="H1547" i="1"/>
  <c r="H1549" i="1"/>
  <c r="H1551" i="1"/>
  <c r="H1553" i="1"/>
  <c r="H1555" i="1"/>
  <c r="H1557" i="1"/>
  <c r="H1559" i="1"/>
  <c r="H1561" i="1"/>
  <c r="H1563" i="1"/>
  <c r="H1565" i="1"/>
  <c r="H1567" i="1"/>
  <c r="H1569" i="1"/>
  <c r="H1571" i="1"/>
  <c r="H1573" i="1"/>
  <c r="H1575" i="1"/>
  <c r="H1577" i="1"/>
  <c r="H1579" i="1"/>
  <c r="H1480" i="1"/>
  <c r="H16" i="3"/>
  <c r="F68" i="4"/>
  <c r="F107" i="4"/>
  <c r="F124" i="4"/>
  <c r="F125" i="4"/>
  <c r="G21" i="9"/>
  <c r="H21" i="9"/>
  <c r="F152" i="4"/>
  <c r="F153" i="4"/>
  <c r="F299" i="4"/>
  <c r="D298" i="4"/>
  <c r="E408" i="4"/>
  <c r="D403" i="1" s="1"/>
  <c r="F420" i="4"/>
  <c r="D635" i="4"/>
  <c r="D636" i="4"/>
  <c r="F528" i="4"/>
  <c r="E636" i="4"/>
  <c r="D630" i="1" s="1"/>
  <c r="F12" i="5"/>
  <c r="D7" i="5"/>
  <c r="F7" i="4"/>
  <c r="F45" i="4"/>
  <c r="F50" i="4"/>
  <c r="F51" i="4"/>
  <c r="F83" i="4"/>
  <c r="D151" i="4"/>
  <c r="F197" i="4"/>
  <c r="F210" i="4"/>
  <c r="F351" i="4"/>
  <c r="D350" i="4"/>
  <c r="G307" i="9"/>
  <c r="E307" i="9" s="1"/>
  <c r="B307" i="9" s="1"/>
  <c r="F177" i="5"/>
  <c r="D176" i="5"/>
  <c r="F114" i="6"/>
  <c r="H27" i="3"/>
  <c r="D42" i="8"/>
  <c r="H19" i="9" s="1"/>
  <c r="E19" i="9" s="1"/>
  <c r="B19" i="9" s="1"/>
  <c r="F225" i="4"/>
  <c r="F253" i="4"/>
  <c r="F300" i="4"/>
  <c r="F312" i="4"/>
  <c r="F352" i="4"/>
  <c r="F364" i="4"/>
  <c r="F416" i="4"/>
  <c r="F421" i="4"/>
  <c r="F473" i="4"/>
  <c r="F485" i="4"/>
  <c r="F529" i="4"/>
  <c r="F581" i="4"/>
  <c r="F603" i="4"/>
  <c r="F13" i="5"/>
  <c r="F69" i="5"/>
  <c r="F79" i="5"/>
  <c r="F119" i="5"/>
  <c r="F135" i="5"/>
  <c r="F149" i="5"/>
  <c r="F180" i="5"/>
  <c r="E309" i="9"/>
  <c r="B309" i="9" s="1"/>
  <c r="F190" i="5"/>
  <c r="E310" i="9"/>
  <c r="B310" i="9" s="1"/>
  <c r="F206" i="5"/>
  <c r="F238" i="5"/>
  <c r="F246" i="5"/>
  <c r="F5" i="6"/>
  <c r="F115" i="6"/>
  <c r="D141" i="6"/>
  <c r="F417" i="4"/>
  <c r="E87" i="5"/>
  <c r="D1065" i="1" s="1"/>
  <c r="H1065" i="1" s="1"/>
  <c r="E289" i="9"/>
  <c r="B289" i="9" s="1"/>
  <c r="F88" i="5"/>
  <c r="D146" i="5"/>
  <c r="E176" i="5"/>
  <c r="G315" i="9"/>
  <c r="E315" i="9" s="1"/>
  <c r="H165" i="9"/>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B283" i="9"/>
  <c r="G280" i="9"/>
  <c r="E280" i="9" s="1"/>
  <c r="B280" i="9" s="1"/>
  <c r="G279" i="9"/>
  <c r="E279" i="9" s="1"/>
  <c r="B279" i="9" s="1"/>
  <c r="M213" i="9"/>
  <c r="F213" i="9" s="1"/>
  <c r="B21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G166" i="9"/>
  <c r="E166" i="9" s="1"/>
  <c r="B166"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F277" i="9"/>
  <c r="B281" i="9"/>
  <c r="I1478" i="1" l="1"/>
  <c r="I1476" i="1"/>
  <c r="I1459" i="1"/>
  <c r="I1458" i="1"/>
  <c r="I1457" i="1"/>
  <c r="I1452" i="1"/>
  <c r="I1450" i="1"/>
  <c r="I1448" i="1"/>
  <c r="C1214" i="1"/>
  <c r="H23" i="3"/>
  <c r="F245" i="5"/>
  <c r="C1222" i="1"/>
  <c r="G1222" i="1" s="1"/>
  <c r="H1483" i="1"/>
  <c r="I20" i="3"/>
  <c r="D985" i="1"/>
  <c r="I23" i="3"/>
  <c r="D1214" i="1"/>
  <c r="F237" i="5"/>
  <c r="G638" i="1"/>
  <c r="G159" i="1"/>
  <c r="F163" i="4"/>
  <c r="E151" i="4"/>
  <c r="F151" i="4" s="1"/>
  <c r="I16" i="3"/>
  <c r="E412" i="4"/>
  <c r="F6" i="4"/>
  <c r="E175" i="5"/>
  <c r="D1152" i="1" s="1"/>
  <c r="I22" i="3"/>
  <c r="D1153" i="1"/>
  <c r="H28" i="3"/>
  <c r="F141" i="6"/>
  <c r="C1435" i="1"/>
  <c r="K1450" i="9"/>
  <c r="G313" i="9"/>
  <c r="E313" i="9" s="1"/>
  <c r="B313" i="9" s="1"/>
  <c r="I34" i="3"/>
  <c r="C1517" i="1"/>
  <c r="D175" i="5"/>
  <c r="H22" i="3"/>
  <c r="F176" i="5"/>
  <c r="C1153" i="1"/>
  <c r="D408" i="4"/>
  <c r="F350" i="4"/>
  <c r="C345" i="1"/>
  <c r="H17" i="3"/>
  <c r="D289" i="4"/>
  <c r="C147" i="1"/>
  <c r="E68" i="5"/>
  <c r="H20" i="3"/>
  <c r="F7" i="5"/>
  <c r="C985" i="1"/>
  <c r="F636" i="4"/>
  <c r="C630" i="1"/>
  <c r="D407" i="4"/>
  <c r="F298" i="4"/>
  <c r="C293" i="1"/>
  <c r="D412" i="4"/>
  <c r="E639" i="4"/>
  <c r="D407" i="1"/>
  <c r="G1065" i="1"/>
  <c r="B315" i="9"/>
  <c r="E314" i="9"/>
  <c r="I10" i="3" s="1"/>
  <c r="F146" i="5"/>
  <c r="C1124" i="1"/>
  <c r="G317" i="9"/>
  <c r="E317" i="9" s="1"/>
  <c r="G312" i="9"/>
  <c r="E312" i="9" s="1"/>
  <c r="D68" i="5"/>
  <c r="F635" i="4"/>
  <c r="C629" i="1"/>
  <c r="E21" i="9"/>
  <c r="I1444" i="1"/>
  <c r="I1442" i="1"/>
  <c r="I1440" i="1"/>
  <c r="H1222" i="1" l="1"/>
  <c r="H1214" i="1"/>
  <c r="G1214" i="1"/>
  <c r="E289" i="4"/>
  <c r="D147" i="1"/>
  <c r="G147" i="1" s="1"/>
  <c r="I17" i="3"/>
  <c r="G629" i="1"/>
  <c r="H629" i="1"/>
  <c r="F68" i="5"/>
  <c r="H21" i="3"/>
  <c r="C1046" i="1"/>
  <c r="B317" i="9"/>
  <c r="E316" i="9"/>
  <c r="D633" i="1"/>
  <c r="D639" i="4"/>
  <c r="F412" i="4"/>
  <c r="C407" i="1"/>
  <c r="G630" i="1"/>
  <c r="H630" i="1"/>
  <c r="H985" i="1"/>
  <c r="G985" i="1"/>
  <c r="I21" i="3"/>
  <c r="D1046" i="1"/>
  <c r="E6" i="5"/>
  <c r="H345" i="1"/>
  <c r="G345" i="1"/>
  <c r="F408" i="4"/>
  <c r="C403" i="1"/>
  <c r="F175" i="5"/>
  <c r="C1152" i="1"/>
  <c r="B21" i="9"/>
  <c r="B312" i="9"/>
  <c r="E311" i="9"/>
  <c r="H1124" i="1"/>
  <c r="G1124" i="1"/>
  <c r="H293" i="1"/>
  <c r="G293" i="1"/>
  <c r="F407" i="4"/>
  <c r="C402" i="1"/>
  <c r="D6" i="5"/>
  <c r="H147" i="1"/>
  <c r="D413" i="4"/>
  <c r="D291" i="4"/>
  <c r="C285" i="1"/>
  <c r="D290" i="4"/>
  <c r="H1153" i="1"/>
  <c r="G1153" i="1"/>
  <c r="G1517" i="1"/>
  <c r="H1517" i="1"/>
  <c r="H11" i="3"/>
  <c r="H1435" i="1"/>
  <c r="G1435" i="1"/>
  <c r="H9" i="3"/>
  <c r="D285" i="1" l="1"/>
  <c r="H285" i="1" s="1"/>
  <c r="E413" i="4"/>
  <c r="F413" i="4" s="1"/>
  <c r="E291" i="4"/>
  <c r="D287" i="1" s="1"/>
  <c r="E290" i="4"/>
  <c r="D286" i="1" s="1"/>
  <c r="F289" i="4"/>
  <c r="H402" i="1"/>
  <c r="G402" i="1"/>
  <c r="H1152" i="1"/>
  <c r="G1152" i="1"/>
  <c r="H403" i="1"/>
  <c r="G403" i="1"/>
  <c r="H278" i="9"/>
  <c r="D984" i="1"/>
  <c r="F639" i="4"/>
  <c r="C633" i="1"/>
  <c r="N3" i="9"/>
  <c r="I11" i="3"/>
  <c r="C287" i="1"/>
  <c r="K3" i="9"/>
  <c r="I9" i="3"/>
  <c r="F290" i="4"/>
  <c r="C286" i="1"/>
  <c r="D640" i="4"/>
  <c r="D415" i="4"/>
  <c r="C408" i="1"/>
  <c r="G284" i="9"/>
  <c r="E284" i="9" s="1"/>
  <c r="B284" i="9" s="1"/>
  <c r="G278" i="9"/>
  <c r="F6" i="5"/>
  <c r="C984" i="1"/>
  <c r="H407" i="1"/>
  <c r="G407" i="1"/>
  <c r="D414" i="4"/>
  <c r="H1046" i="1"/>
  <c r="G1046" i="1"/>
  <c r="E278" i="9" l="1"/>
  <c r="E277" i="9" s="1"/>
  <c r="G285" i="1"/>
  <c r="F291" i="4"/>
  <c r="E640" i="4"/>
  <c r="E414" i="4"/>
  <c r="D409" i="1" s="1"/>
  <c r="D408" i="1"/>
  <c r="E415" i="4"/>
  <c r="D410" i="1" s="1"/>
  <c r="F414" i="4"/>
  <c r="C409" i="1"/>
  <c r="H8" i="3"/>
  <c r="H984" i="1"/>
  <c r="G984" i="1"/>
  <c r="H408" i="1"/>
  <c r="G408" i="1"/>
  <c r="F415" i="4"/>
  <c r="C410" i="1"/>
  <c r="D642" i="4"/>
  <c r="F640" i="4"/>
  <c r="C634" i="1"/>
  <c r="H286" i="1"/>
  <c r="G286" i="1"/>
  <c r="H287" i="1"/>
  <c r="G287" i="1"/>
  <c r="G633" i="1"/>
  <c r="H633" i="1"/>
  <c r="D641" i="4"/>
  <c r="B278" i="9" l="1"/>
  <c r="E641" i="4"/>
  <c r="D634" i="1"/>
  <c r="G634" i="1" s="1"/>
  <c r="E642" i="4"/>
  <c r="H409" i="1"/>
  <c r="G409" i="1"/>
  <c r="D645" i="4"/>
  <c r="F641" i="4"/>
  <c r="C635" i="1"/>
  <c r="D646" i="4"/>
  <c r="C636" i="1"/>
  <c r="H410" i="1"/>
  <c r="G410" i="1"/>
  <c r="M3" i="9"/>
  <c r="I8" i="3"/>
  <c r="H634" i="1" l="1"/>
  <c r="E646" i="4"/>
  <c r="D636" i="1"/>
  <c r="H636" i="1" s="1"/>
  <c r="E645" i="4"/>
  <c r="G276" i="9" s="1"/>
  <c r="E276" i="9" s="1"/>
  <c r="B276" i="9" s="1"/>
  <c r="D635" i="1"/>
  <c r="G635" i="1" s="1"/>
  <c r="F642" i="4"/>
  <c r="G636" i="1"/>
  <c r="F646" i="4"/>
  <c r="H19" i="3"/>
  <c r="C640" i="1"/>
  <c r="H635" i="1"/>
  <c r="H18" i="3"/>
  <c r="F645" i="4"/>
  <c r="C639" i="1"/>
  <c r="D639" i="1" l="1"/>
  <c r="I18" i="3"/>
  <c r="D640" i="1"/>
  <c r="G640" i="1" s="1"/>
  <c r="I19" i="3"/>
  <c r="H639" i="1"/>
  <c r="H7" i="3" l="1"/>
  <c r="J3" i="9" s="1"/>
  <c r="G274" i="9" s="1"/>
  <c r="H640" i="1"/>
  <c r="G639" i="1"/>
  <c r="G17" i="9" l="1"/>
  <c r="I5" i="9"/>
  <c r="I6" i="9"/>
  <c r="M16" i="9"/>
  <c r="H16" i="9"/>
  <c r="K12" i="9"/>
  <c r="K9" i="9"/>
  <c r="J9" i="9"/>
  <c r="K5" i="9"/>
  <c r="K11" i="9"/>
  <c r="G18" i="9"/>
  <c r="K8" i="9"/>
  <c r="L15" i="9"/>
  <c r="H15" i="9"/>
  <c r="I12" i="9"/>
  <c r="K6" i="9"/>
  <c r="J10" i="9"/>
  <c r="L16" i="9"/>
  <c r="F16" i="9" s="1"/>
  <c r="J8" i="9"/>
  <c r="I13" i="9"/>
  <c r="H18" i="9"/>
  <c r="L272" i="9"/>
  <c r="J11" i="9"/>
  <c r="J7" i="9"/>
  <c r="H17" i="9"/>
  <c r="I11" i="9"/>
  <c r="J6" i="9"/>
  <c r="G16" i="9"/>
  <c r="J13" i="9"/>
  <c r="K10" i="9"/>
  <c r="I8" i="9"/>
  <c r="J5" i="9"/>
  <c r="K13" i="9"/>
  <c r="I7" i="9"/>
  <c r="M15" i="9"/>
  <c r="I17" i="9"/>
  <c r="K7" i="9"/>
  <c r="I9" i="9"/>
  <c r="J12" i="9"/>
  <c r="G15" i="9"/>
  <c r="E15" i="9" s="1"/>
  <c r="J17" i="9"/>
  <c r="M272" i="9"/>
  <c r="H274" i="9"/>
  <c r="E274" i="9" s="1"/>
  <c r="E18" i="9" l="1"/>
  <c r="B18" i="9" s="1"/>
  <c r="E16" i="9"/>
  <c r="B16" i="9" s="1"/>
  <c r="E12" i="9"/>
  <c r="B12" i="9" s="1"/>
  <c r="E10" i="9"/>
  <c r="B10" i="9" s="1"/>
  <c r="E9" i="9"/>
  <c r="B9" i="9" s="1"/>
  <c r="E7" i="9"/>
  <c r="B7" i="9" s="1"/>
  <c r="E5" i="9"/>
  <c r="B5" i="9" s="1"/>
  <c r="F272" i="9"/>
  <c r="B272" i="9" s="1"/>
  <c r="E8" i="9"/>
  <c r="B8" i="9" s="1"/>
  <c r="E6" i="9"/>
  <c r="B6" i="9" s="1"/>
  <c r="E11" i="9"/>
  <c r="B11" i="9" s="1"/>
  <c r="F15" i="9"/>
  <c r="F14" i="9" s="1"/>
  <c r="E13" i="9"/>
  <c r="B13" i="9" s="1"/>
  <c r="E17" i="9"/>
  <c r="B17" i="9" s="1"/>
  <c r="B274" i="9"/>
  <c r="E20" i="9"/>
  <c r="I7" i="3" s="1"/>
  <c r="B15" i="9" l="1"/>
  <c r="F20" i="9"/>
  <c r="F3" i="9" s="1"/>
  <c r="E14"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<sst xmlns="http://schemas.openxmlformats.org/spreadsheetml/2006/main" count="4369" uniqueCount="3422">
  <si>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</si>
  <si>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</si>
  <si>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</si>
  <si>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</si>
  <si>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</si>
  <si>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</si>
  <si>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</si>
  <si>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</si>
  <si>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</si>
  <si>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</si>
  <si>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</si>
  <si>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</si>
  <si>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</si>
  <si>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</si>
  <si>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</si>
  <si>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</si>
  <si>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</si>
  <si>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</si>
  <si>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</si>
  <si>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</si>
  <si>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</si>
  <si>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</si>
  <si>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</si>
  <si>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</si>
  <si>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</si>
  <si>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</si>
  <si>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</si>
  <si>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</si>
  <si>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</si>
  <si>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</si>
  <si>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</si>
  <si>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KOTORIBA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</si>
  <si>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</si>
  <si>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</si>
  <si>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</si>
  <si>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</si>
  <si>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</si>
  <si>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</si>
  <si>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</si>
  <si>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</si>
  <si>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</si>
  <si>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</si>
  <si>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</si>
  <si>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</si>
  <si>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</si>
  <si>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</si>
  <si>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</si>
  <si>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</si>
  <si>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</si>
  <si>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37871 - DJEČJI VRTIĆ KOTORIBA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</si>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</sst>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176789.4</v>
      </c>
      <c r="D2" s="6">
        <f>'PR-RAS'!E6</f>
        <v>231679.60000000003</v>
      </c>
      <c r="E2" s="6">
        <v>0</v>
      </c>
      <c r="F2" s="6">
        <v>0</v>
      </c>
      <c r="G2" s="7">
        <f t="shared" ref="G2:G264" si="0">(B2/1000)*(C2*1+D2*2)</f>
        <v>640.1486000000001</v>
      </c>
      <c r="H2" s="7">
        <f t="shared" ref="H2:H264" si="1">ABS(C2-ROUND(C2,0))+ABS(D2-ROUND(D2,0))</f>
        <v>0.79999999995925464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1844.85</v>
      </c>
      <c r="D46" s="1">
        <f>'PR-RAS'!E50</f>
        <v>1751</v>
      </c>
      <c r="E46" s="1">
        <v>0</v>
      </c>
      <c r="F46" s="1">
        <v>0</v>
      </c>
      <c r="G46" s="2">
        <f t="shared" si="0"/>
        <v>240.60825</v>
      </c>
      <c r="H46" s="2">
        <f t="shared" si="1"/>
        <v>0.15000000000009095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1844.85</v>
      </c>
      <c r="D64" s="1">
        <f>'PR-RAS'!E68</f>
        <v>1751</v>
      </c>
      <c r="E64" s="1">
        <v>0</v>
      </c>
      <c r="F64" s="1">
        <v>0</v>
      </c>
      <c r="G64" s="2">
        <f t="shared" si="0"/>
        <v>336.85155000000003</v>
      </c>
      <c r="H64" s="2">
        <f t="shared" si="1"/>
        <v>0.15000000000009095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1844.85</v>
      </c>
      <c r="D65" s="1">
        <f>'PR-RAS'!E69</f>
        <v>1751</v>
      </c>
      <c r="E65" s="1">
        <v>0</v>
      </c>
      <c r="F65" s="1">
        <v>0</v>
      </c>
      <c r="G65" s="2">
        <f t="shared" si="0"/>
        <v>342.19840000000005</v>
      </c>
      <c r="H65" s="2">
        <f t="shared" si="1"/>
        <v>0.15000000000009095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6.64</v>
      </c>
      <c r="E78" s="1">
        <v>0</v>
      </c>
      <c r="F78" s="1">
        <v>0</v>
      </c>
      <c r="G78" s="2">
        <f t="shared" si="0"/>
        <v>1.0241</v>
      </c>
      <c r="H78" s="2">
        <f t="shared" si="1"/>
        <v>0.38000000000000034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6.64</v>
      </c>
      <c r="E79" s="1">
        <v>0</v>
      </c>
      <c r="F79" s="1">
        <v>0</v>
      </c>
      <c r="G79" s="2">
        <f t="shared" si="0"/>
        <v>1.0373999999999999</v>
      </c>
      <c r="H79" s="2">
        <f t="shared" si="1"/>
        <v>0.38000000000000034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6.64</v>
      </c>
      <c r="E81" s="1">
        <v>0</v>
      </c>
      <c r="F81" s="1">
        <v>0</v>
      </c>
      <c r="G81" s="2">
        <f t="shared" si="0"/>
        <v>1.0639999999999998</v>
      </c>
      <c r="H81" s="2">
        <f t="shared" si="1"/>
        <v>0.38000000000000034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58217.279999999999</v>
      </c>
      <c r="D102" s="1">
        <f>'PR-RAS'!E106</f>
        <v>72758.44</v>
      </c>
      <c r="E102" s="1">
        <v>0</v>
      </c>
      <c r="F102" s="1">
        <v>0</v>
      </c>
      <c r="G102" s="2">
        <f t="shared" si="0"/>
        <v>20577.150160000001</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58217.279999999999</v>
      </c>
      <c r="D108" s="1">
        <f>'PR-RAS'!E112</f>
        <v>72758.44</v>
      </c>
      <c r="E108" s="1">
        <v>0</v>
      </c>
      <c r="F108" s="1">
        <v>0</v>
      </c>
      <c r="G108" s="2">
        <f t="shared" si="0"/>
        <v>21799.555120000001</v>
      </c>
      <c r="H108" s="2">
        <f t="shared" si="1"/>
        <v>0.72000000000116415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58217.279999999999</v>
      </c>
      <c r="D113" s="1">
        <f>'PR-RAS'!E117</f>
        <v>72758.44</v>
      </c>
      <c r="E113" s="1">
        <v>0</v>
      </c>
      <c r="F113" s="1">
        <v>0</v>
      </c>
      <c r="G113" s="2">
        <f t="shared" si="0"/>
        <v>22818.225920000001</v>
      </c>
      <c r="H113" s="2">
        <f t="shared" si="1"/>
        <v>0.72000000000116415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418.60999999999996</v>
      </c>
      <c r="D120" s="1">
        <f>'PR-RAS'!E124</f>
        <v>0</v>
      </c>
      <c r="E120" s="1">
        <v>0</v>
      </c>
      <c r="F120" s="1">
        <v>0</v>
      </c>
      <c r="G120" s="2">
        <f t="shared" si="0"/>
        <v>49.814589999999995</v>
      </c>
      <c r="H120" s="2">
        <f t="shared" si="1"/>
        <v>0.3900000000000432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418.60999999999996</v>
      </c>
      <c r="D124" s="1">
        <f>'PR-RAS'!E128</f>
        <v>0</v>
      </c>
      <c r="E124" s="1">
        <v>0</v>
      </c>
      <c r="F124" s="1">
        <v>0</v>
      </c>
      <c r="G124" s="2">
        <f t="shared" si="0"/>
        <v>51.489029999999993</v>
      </c>
      <c r="H124" s="2">
        <f t="shared" si="1"/>
        <v>0.3900000000000432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100.21</v>
      </c>
      <c r="D125" s="1">
        <f>'PR-RAS'!E129</f>
        <v>0</v>
      </c>
      <c r="E125" s="1">
        <v>0</v>
      </c>
      <c r="F125" s="1">
        <v>0</v>
      </c>
      <c r="G125" s="2">
        <f t="shared" si="0"/>
        <v>12.426039999999999</v>
      </c>
      <c r="H125" s="2">
        <f t="shared" si="1"/>
        <v>0.20999999999999375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318.39999999999998</v>
      </c>
      <c r="D126" s="1">
        <f>'PR-RAS'!E130</f>
        <v>0</v>
      </c>
      <c r="E126" s="1">
        <v>0</v>
      </c>
      <c r="F126" s="1">
        <v>0</v>
      </c>
      <c r="G126" s="2">
        <f t="shared" si="0"/>
        <v>39.799999999999997</v>
      </c>
      <c r="H126" s="2">
        <f t="shared" si="1"/>
        <v>0.39999999999997726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115532.74</v>
      </c>
      <c r="D129" s="1">
        <f>'PR-RAS'!E133</f>
        <v>156400.14000000001</v>
      </c>
      <c r="E129" s="1">
        <v>0</v>
      </c>
      <c r="F129" s="1">
        <v>0</v>
      </c>
      <c r="G129" s="2">
        <f t="shared" si="0"/>
        <v>54826.626560000004</v>
      </c>
      <c r="H129" s="2">
        <f t="shared" si="1"/>
        <v>0.40000000000873115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115532.74</v>
      </c>
      <c r="D130" s="1">
        <f>'PR-RAS'!E134</f>
        <v>156400.14000000001</v>
      </c>
      <c r="E130" s="1">
        <v>0</v>
      </c>
      <c r="F130" s="1">
        <v>0</v>
      </c>
      <c r="G130" s="2">
        <f t="shared" si="0"/>
        <v>55254.959580000002</v>
      </c>
      <c r="H130" s="2">
        <f t="shared" si="1"/>
        <v>0.40000000000873115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115532.74</v>
      </c>
      <c r="D131" s="1">
        <f>'PR-RAS'!E135</f>
        <v>156400.14000000001</v>
      </c>
      <c r="E131" s="1">
        <v>0</v>
      </c>
      <c r="F131" s="1">
        <v>0</v>
      </c>
      <c r="G131" s="2">
        <f t="shared" si="0"/>
        <v>55683.292600000008</v>
      </c>
      <c r="H131" s="2">
        <f t="shared" si="1"/>
        <v>0.40000000000873115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775.9</v>
      </c>
      <c r="D135" s="1">
        <f>'PR-RAS'!E139</f>
        <v>763.38</v>
      </c>
      <c r="E135" s="1">
        <v>0</v>
      </c>
      <c r="F135" s="1">
        <v>0</v>
      </c>
      <c r="G135" s="2">
        <f t="shared" si="0"/>
        <v>308.55644000000001</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775.9</v>
      </c>
      <c r="D146" s="1">
        <f>'PR-RAS'!E150</f>
        <v>763.38</v>
      </c>
      <c r="E146" s="1">
        <v>0</v>
      </c>
      <c r="F146" s="1">
        <v>0</v>
      </c>
      <c r="G146" s="2">
        <f t="shared" si="0"/>
        <v>333.88569999999993</v>
      </c>
      <c r="H146" s="2">
        <f t="shared" si="1"/>
        <v>0.48000000000001819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181191.97</v>
      </c>
      <c r="D147" s="1">
        <f>'PR-RAS'!E151</f>
        <v>208277.74</v>
      </c>
      <c r="E147" s="1">
        <v>0</v>
      </c>
      <c r="F147" s="1">
        <v>0</v>
      </c>
      <c r="G147" s="2">
        <f t="shared" si="0"/>
        <v>87271.127699999983</v>
      </c>
      <c r="H147" s="2">
        <f t="shared" si="1"/>
        <v>0.29000000000814907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151414.82</v>
      </c>
      <c r="D148" s="1">
        <f>'PR-RAS'!E152</f>
        <v>172559.74</v>
      </c>
      <c r="E148" s="1">
        <v>0</v>
      </c>
      <c r="F148" s="1">
        <v>0</v>
      </c>
      <c r="G148" s="2">
        <f t="shared" si="0"/>
        <v>72990.542099999991</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115734.86</v>
      </c>
      <c r="D149" s="1">
        <f>'PR-RAS'!E153</f>
        <v>128355.86</v>
      </c>
      <c r="E149" s="1">
        <v>0</v>
      </c>
      <c r="F149" s="1">
        <v>0</v>
      </c>
      <c r="G149" s="2">
        <f t="shared" si="0"/>
        <v>55122.093840000001</v>
      </c>
      <c r="H149" s="2">
        <f t="shared" si="1"/>
        <v>0.27999999999883585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115734.86</v>
      </c>
      <c r="D150" s="1">
        <f>'PR-RAS'!E154</f>
        <v>128355.86</v>
      </c>
      <c r="E150" s="1">
        <v>0</v>
      </c>
      <c r="F150" s="1">
        <v>0</v>
      </c>
      <c r="G150" s="2">
        <f t="shared" si="0"/>
        <v>55494.540419999998</v>
      </c>
      <c r="H150" s="2">
        <f t="shared" si="1"/>
        <v>0.27999999999883585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16583.71</v>
      </c>
      <c r="D154" s="1">
        <f>'PR-RAS'!E158</f>
        <v>23759.85</v>
      </c>
      <c r="E154" s="1">
        <v>0</v>
      </c>
      <c r="F154" s="1">
        <v>0</v>
      </c>
      <c r="G154" s="2">
        <f t="shared" si="0"/>
        <v>9807.8217299999997</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19096.25</v>
      </c>
      <c r="D155" s="1">
        <f>'PR-RAS'!E159</f>
        <v>20444.03</v>
      </c>
      <c r="E155" s="1">
        <v>0</v>
      </c>
      <c r="F155" s="1">
        <v>0</v>
      </c>
      <c r="G155" s="2">
        <f t="shared" si="0"/>
        <v>9237.58374</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19096.25</v>
      </c>
      <c r="D157" s="1">
        <f>'PR-RAS'!E161</f>
        <v>20444.03</v>
      </c>
      <c r="E157" s="1">
        <v>0</v>
      </c>
      <c r="F157" s="1">
        <v>0</v>
      </c>
      <c r="G157" s="2">
        <f t="shared" si="0"/>
        <v>9357.5523599999997</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29552.840000000004</v>
      </c>
      <c r="D159" s="1">
        <f>'PR-RAS'!E163</f>
        <v>35362.149999999994</v>
      </c>
      <c r="E159" s="1">
        <v>0</v>
      </c>
      <c r="F159" s="1">
        <v>0</v>
      </c>
      <c r="G159" s="2">
        <f t="shared" si="0"/>
        <v>15843.788119999997</v>
      </c>
      <c r="H159" s="2">
        <f t="shared" si="1"/>
        <v>0.30999999999039574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2982.29</v>
      </c>
      <c r="D160" s="1">
        <f>'PR-RAS'!E164</f>
        <v>3267.83</v>
      </c>
      <c r="E160" s="1">
        <v>0</v>
      </c>
      <c r="F160" s="1">
        <v>0</v>
      </c>
      <c r="G160" s="2">
        <f t="shared" si="0"/>
        <v>1513.3540500000001</v>
      </c>
      <c r="H160" s="2">
        <f t="shared" si="1"/>
        <v>0.46000000000003638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250.85</v>
      </c>
      <c r="D161" s="1">
        <f>'PR-RAS'!E165</f>
        <v>326.8</v>
      </c>
      <c r="E161" s="1">
        <v>0</v>
      </c>
      <c r="F161" s="1">
        <v>0</v>
      </c>
      <c r="G161" s="2">
        <f t="shared" si="0"/>
        <v>144.71200000000002</v>
      </c>
      <c r="H161" s="2">
        <f t="shared" si="1"/>
        <v>0.34999999999999432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2731.44</v>
      </c>
      <c r="D162" s="1">
        <f>'PR-RAS'!E166</f>
        <v>2428.6</v>
      </c>
      <c r="E162" s="1">
        <v>0</v>
      </c>
      <c r="F162" s="1">
        <v>0</v>
      </c>
      <c r="G162" s="2">
        <f t="shared" si="0"/>
        <v>1221.7710399999999</v>
      </c>
      <c r="H162" s="2">
        <f t="shared" si="1"/>
        <v>0.84000000000014552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512.42999999999995</v>
      </c>
      <c r="E163" s="1">
        <v>0</v>
      </c>
      <c r="F163" s="1">
        <v>0</v>
      </c>
      <c r="G163" s="2">
        <f t="shared" si="0"/>
        <v>166.02732</v>
      </c>
      <c r="H163" s="2">
        <f t="shared" si="1"/>
        <v>0.42999999999994998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20209.110000000004</v>
      </c>
      <c r="D165" s="1">
        <f>'PR-RAS'!E169</f>
        <v>23623.35</v>
      </c>
      <c r="E165" s="1">
        <v>0</v>
      </c>
      <c r="F165" s="1">
        <v>0</v>
      </c>
      <c r="G165" s="2">
        <f t="shared" si="0"/>
        <v>11062.752839999999</v>
      </c>
      <c r="H165" s="2">
        <f t="shared" si="1"/>
        <v>0.46000000000276486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2408.59</v>
      </c>
      <c r="D166" s="1">
        <f>'PR-RAS'!E170</f>
        <v>6468.67</v>
      </c>
      <c r="E166" s="1">
        <v>0</v>
      </c>
      <c r="F166" s="1">
        <v>0</v>
      </c>
      <c r="G166" s="2">
        <f t="shared" si="0"/>
        <v>2532.07845</v>
      </c>
      <c r="H166" s="2">
        <f t="shared" si="1"/>
        <v>0.73999999999978172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9682.4500000000007</v>
      </c>
      <c r="D167" s="1">
        <f>'PR-RAS'!E171</f>
        <v>11295.04</v>
      </c>
      <c r="E167" s="1">
        <v>0</v>
      </c>
      <c r="F167" s="1">
        <v>0</v>
      </c>
      <c r="G167" s="2">
        <f t="shared" si="0"/>
        <v>5357.2399800000003</v>
      </c>
      <c r="H167" s="2">
        <f t="shared" si="1"/>
        <v>0.49000000000160071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8068.04</v>
      </c>
      <c r="D168" s="1">
        <f>'PR-RAS'!E172</f>
        <v>5695.84</v>
      </c>
      <c r="E168" s="1">
        <v>0</v>
      </c>
      <c r="F168" s="1">
        <v>0</v>
      </c>
      <c r="G168" s="2">
        <f t="shared" si="0"/>
        <v>3249.7732400000004</v>
      </c>
      <c r="H168" s="2">
        <f t="shared" si="1"/>
        <v>0.1999999999998181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15.65</v>
      </c>
      <c r="D169" s="1">
        <f>'PR-RAS'!E173</f>
        <v>53.84</v>
      </c>
      <c r="E169" s="1">
        <v>0</v>
      </c>
      <c r="F169" s="1">
        <v>0</v>
      </c>
      <c r="G169" s="2">
        <f t="shared" si="0"/>
        <v>20.719440000000002</v>
      </c>
      <c r="H169" s="2">
        <f t="shared" si="1"/>
        <v>0.50999999999999623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34.380000000000003</v>
      </c>
      <c r="D170" s="1">
        <f>'PR-RAS'!E174</f>
        <v>109.96</v>
      </c>
      <c r="E170" s="1">
        <v>0</v>
      </c>
      <c r="F170" s="1">
        <v>0</v>
      </c>
      <c r="G170" s="2">
        <f t="shared" si="0"/>
        <v>42.976700000000001</v>
      </c>
      <c r="H170" s="2">
        <f t="shared" si="1"/>
        <v>0.42000000000000881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5328.55</v>
      </c>
      <c r="D173" s="1">
        <f>'PR-RAS'!E177</f>
        <v>5442.49</v>
      </c>
      <c r="E173" s="1">
        <v>0</v>
      </c>
      <c r="F173" s="1">
        <v>0</v>
      </c>
      <c r="G173" s="2">
        <f t="shared" si="0"/>
        <v>2788.7271599999995</v>
      </c>
      <c r="H173" s="2">
        <f t="shared" si="1"/>
        <v>0.93999999999959982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537.41999999999996</v>
      </c>
      <c r="D174" s="1">
        <f>'PR-RAS'!E178</f>
        <v>607.66</v>
      </c>
      <c r="E174" s="1">
        <v>0</v>
      </c>
      <c r="F174" s="1">
        <v>0</v>
      </c>
      <c r="G174" s="2">
        <f t="shared" si="0"/>
        <v>303.22401999999994</v>
      </c>
      <c r="H174" s="2">
        <f t="shared" si="1"/>
        <v>0.75999999999999091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1037.45</v>
      </c>
      <c r="D175" s="1">
        <f>'PR-RAS'!E179</f>
        <v>764.28</v>
      </c>
      <c r="E175" s="1">
        <v>0</v>
      </c>
      <c r="F175" s="1">
        <v>0</v>
      </c>
      <c r="G175" s="2">
        <f t="shared" si="0"/>
        <v>446.48574000000002</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1068.4000000000001</v>
      </c>
      <c r="D177" s="1">
        <f>'PR-RAS'!E181</f>
        <v>1363.27</v>
      </c>
      <c r="E177" s="1">
        <v>0</v>
      </c>
      <c r="F177" s="1">
        <v>0</v>
      </c>
      <c r="G177" s="2">
        <f t="shared" si="0"/>
        <v>667.90944000000002</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1210.6600000000001</v>
      </c>
      <c r="D179" s="1">
        <f>'PR-RAS'!E183</f>
        <v>918.26</v>
      </c>
      <c r="E179" s="1">
        <v>0</v>
      </c>
      <c r="F179" s="1">
        <v>0</v>
      </c>
      <c r="G179" s="2">
        <f t="shared" si="0"/>
        <v>542.39804000000004</v>
      </c>
      <c r="H179" s="2">
        <f t="shared" si="1"/>
        <v>0.59999999999990905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824.92</v>
      </c>
      <c r="D180" s="1">
        <f>'PR-RAS'!E184</f>
        <v>1287.1099999999999</v>
      </c>
      <c r="E180" s="1">
        <v>0</v>
      </c>
      <c r="F180" s="1">
        <v>0</v>
      </c>
      <c r="G180" s="2">
        <f t="shared" si="0"/>
        <v>608.44605999999999</v>
      </c>
      <c r="H180" s="2">
        <f t="shared" si="1"/>
        <v>0.18999999999994088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649.70000000000005</v>
      </c>
      <c r="D181" s="1">
        <f>'PR-RAS'!E185</f>
        <v>501.91</v>
      </c>
      <c r="E181" s="1">
        <v>0</v>
      </c>
      <c r="F181" s="1">
        <v>0</v>
      </c>
      <c r="G181" s="2">
        <f t="shared" si="0"/>
        <v>297.6336</v>
      </c>
      <c r="H181" s="2">
        <f t="shared" si="1"/>
        <v>0.38999999999992951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1032.8900000000001</v>
      </c>
      <c r="D184" s="1">
        <f>'PR-RAS'!E188</f>
        <v>3028.4799999999996</v>
      </c>
      <c r="E184" s="1">
        <v>0</v>
      </c>
      <c r="F184" s="1">
        <v>0</v>
      </c>
      <c r="G184" s="2">
        <f t="shared" si="0"/>
        <v>1297.44255</v>
      </c>
      <c r="H184" s="2">
        <f t="shared" si="1"/>
        <v>0.5899999999994634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612.19000000000005</v>
      </c>
      <c r="D186" s="1">
        <f>'PR-RAS'!E190</f>
        <v>649.26</v>
      </c>
      <c r="E186" s="1">
        <v>0</v>
      </c>
      <c r="F186" s="1">
        <v>0</v>
      </c>
      <c r="G186" s="2">
        <f t="shared" si="0"/>
        <v>353.48135000000002</v>
      </c>
      <c r="H186" s="2">
        <f t="shared" si="1"/>
        <v>0.45000000000004547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420.7</v>
      </c>
      <c r="D191" s="1">
        <f>'PR-RAS'!E195</f>
        <v>2379.2199999999998</v>
      </c>
      <c r="E191" s="1">
        <v>0</v>
      </c>
      <c r="F191" s="1">
        <v>0</v>
      </c>
      <c r="G191" s="2">
        <f t="shared" si="0"/>
        <v>984.03659999999991</v>
      </c>
      <c r="H191" s="2">
        <f t="shared" si="1"/>
        <v>0.51999999999981128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224.31</v>
      </c>
      <c r="D192" s="1">
        <f>'PR-RAS'!E196</f>
        <v>355.85</v>
      </c>
      <c r="E192" s="1">
        <v>0</v>
      </c>
      <c r="F192" s="1">
        <v>0</v>
      </c>
      <c r="G192" s="2">
        <f t="shared" si="0"/>
        <v>178.77790999999999</v>
      </c>
      <c r="H192" s="2">
        <f t="shared" si="1"/>
        <v>0.45999999999997954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224.31</v>
      </c>
      <c r="D206" s="1">
        <f>'PR-RAS'!E210</f>
        <v>355.85</v>
      </c>
      <c r="E206" s="1">
        <v>0</v>
      </c>
      <c r="F206" s="1">
        <v>0</v>
      </c>
      <c r="G206" s="2">
        <f t="shared" si="0"/>
        <v>191.88204999999999</v>
      </c>
      <c r="H206" s="2">
        <f t="shared" si="1"/>
        <v>0.45999999999997954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224.31</v>
      </c>
      <c r="D207" s="1">
        <f>'PR-RAS'!E211</f>
        <v>355.85</v>
      </c>
      <c r="E207" s="1">
        <v>0</v>
      </c>
      <c r="F207" s="1">
        <v>0</v>
      </c>
      <c r="G207" s="2">
        <f t="shared" si="0"/>
        <v>192.81805999999997</v>
      </c>
      <c r="H207" s="2">
        <f t="shared" si="1"/>
        <v>0.45999999999997954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181191.97</v>
      </c>
      <c r="D285" s="1">
        <f>'PR-RAS'!E289</f>
        <v>208277.74</v>
      </c>
      <c r="E285" s="1">
        <v>0</v>
      </c>
      <c r="F285" s="1">
        <v>0</v>
      </c>
      <c r="G285" s="2">
        <f t="shared" si="8"/>
        <v>169760.27579999997</v>
      </c>
      <c r="H285" s="2">
        <f t="shared" si="9"/>
        <v>0.29000000000814907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23401.860000000044</v>
      </c>
      <c r="E286" s="1">
        <v>0</v>
      </c>
      <c r="F286" s="1">
        <v>0</v>
      </c>
      <c r="G286" s="2">
        <f t="shared" si="8"/>
        <v>13339.060200000024</v>
      </c>
      <c r="H286" s="2">
        <f t="shared" si="9"/>
        <v>0.13999999995576218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4402.570000000007</v>
      </c>
      <c r="D287" s="1">
        <f>'PR-RAS'!E291</f>
        <v>0</v>
      </c>
      <c r="E287" s="1">
        <v>0</v>
      </c>
      <c r="F287" s="1">
        <v>0</v>
      </c>
      <c r="G287" s="2">
        <f t="shared" si="8"/>
        <v>1259.135020000002</v>
      </c>
      <c r="H287" s="2">
        <f t="shared" si="9"/>
        <v>0.42999999999301508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4890.53</v>
      </c>
      <c r="D288" s="1">
        <f>'PR-RAS'!E292</f>
        <v>0</v>
      </c>
      <c r="E288" s="1">
        <v>0</v>
      </c>
      <c r="F288" s="1">
        <v>0</v>
      </c>
      <c r="G288" s="2">
        <f t="shared" si="8"/>
        <v>1403.5821099999998</v>
      </c>
      <c r="H288" s="2">
        <f t="shared" si="9"/>
        <v>0.47000000000025466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1890.76</v>
      </c>
      <c r="E289" s="1">
        <v>0</v>
      </c>
      <c r="F289" s="1">
        <v>0</v>
      </c>
      <c r="G289" s="2">
        <f t="shared" si="8"/>
        <v>1089.0777599999999</v>
      </c>
      <c r="H289" s="2">
        <f t="shared" si="9"/>
        <v>0.24000000000000909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215.01</v>
      </c>
      <c r="D290" s="1">
        <f>'PR-RAS'!E294</f>
        <v>781.69</v>
      </c>
      <c r="E290" s="1">
        <v>0</v>
      </c>
      <c r="F290" s="1">
        <v>0</v>
      </c>
      <c r="G290" s="2">
        <f t="shared" si="8"/>
        <v>513.95470999999998</v>
      </c>
      <c r="H290" s="2">
        <f t="shared" si="9"/>
        <v>0.31999999999993634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2378.7400000000002</v>
      </c>
      <c r="D345" s="1">
        <f>'PR-RAS'!E350</f>
        <v>2929.9799999999996</v>
      </c>
      <c r="E345" s="1">
        <v>0</v>
      </c>
      <c r="F345" s="1">
        <v>0</v>
      </c>
      <c r="G345" s="2">
        <f t="shared" si="8"/>
        <v>2834.1127999999994</v>
      </c>
      <c r="H345" s="2">
        <f t="shared" si="9"/>
        <v>0.28000000000020009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2378.7400000000002</v>
      </c>
      <c r="D358" s="1">
        <f>'PR-RAS'!E363</f>
        <v>2929.9799999999996</v>
      </c>
      <c r="E358" s="1">
        <v>0</v>
      </c>
      <c r="F358" s="1">
        <v>0</v>
      </c>
      <c r="G358" s="2">
        <f t="shared" si="8"/>
        <v>2941.2158999999997</v>
      </c>
      <c r="H358" s="2">
        <f t="shared" si="9"/>
        <v>0.28000000000020009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1633.67</v>
      </c>
      <c r="D364" s="1">
        <f>'PR-RAS'!E369</f>
        <v>1269.6199999999999</v>
      </c>
      <c r="E364" s="1">
        <v>0</v>
      </c>
      <c r="F364" s="1">
        <v>0</v>
      </c>
      <c r="G364" s="2">
        <f t="shared" si="8"/>
        <v>1514.7663299999999</v>
      </c>
      <c r="H364" s="2">
        <f t="shared" si="9"/>
        <v>0.71000000000003638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210</v>
      </c>
      <c r="E365" s="1">
        <v>0</v>
      </c>
      <c r="F365" s="1">
        <v>0</v>
      </c>
      <c r="G365" s="2">
        <f t="shared" si="8"/>
        <v>152.88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318.39999999999998</v>
      </c>
      <c r="D366" s="1">
        <f>'PR-RAS'!E371</f>
        <v>0</v>
      </c>
      <c r="E366" s="1">
        <v>0</v>
      </c>
      <c r="F366" s="1">
        <v>0</v>
      </c>
      <c r="G366" s="2">
        <f t="shared" si="8"/>
        <v>116.21599999999999</v>
      </c>
      <c r="H366" s="2">
        <f t="shared" si="9"/>
        <v>0.39999999999997726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269</v>
      </c>
      <c r="E367" s="1">
        <v>0</v>
      </c>
      <c r="F367" s="1">
        <v>0</v>
      </c>
      <c r="G367" s="2">
        <f t="shared" si="8"/>
        <v>196.90799999999999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1315.27</v>
      </c>
      <c r="D371" s="1">
        <f>'PR-RAS'!E376</f>
        <v>790.62</v>
      </c>
      <c r="E371" s="1">
        <v>0</v>
      </c>
      <c r="F371" s="1">
        <v>0</v>
      </c>
      <c r="G371" s="2">
        <f t="shared" si="8"/>
        <v>1071.7087000000001</v>
      </c>
      <c r="H371" s="2">
        <f t="shared" si="9"/>
        <v>0.64999999999997726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745.07</v>
      </c>
      <c r="D386" s="1">
        <f>'PR-RAS'!E391</f>
        <v>1660.36</v>
      </c>
      <c r="E386" s="1">
        <v>0</v>
      </c>
      <c r="F386" s="1">
        <v>0</v>
      </c>
      <c r="G386" s="2">
        <f t="shared" si="8"/>
        <v>1565.32915</v>
      </c>
      <c r="H386" s="2">
        <f t="shared" si="9"/>
        <v>0.42999999999994998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745.07</v>
      </c>
      <c r="D388" s="1">
        <f>'PR-RAS'!E393</f>
        <v>1660.36</v>
      </c>
      <c r="E388" s="1">
        <v>0</v>
      </c>
      <c r="F388" s="1">
        <v>0</v>
      </c>
      <c r="G388" s="2">
        <f t="shared" si="8"/>
        <v>1573.46073</v>
      </c>
      <c r="H388" s="2">
        <f t="shared" si="9"/>
        <v>0.42999999999994998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2378.7400000000002</v>
      </c>
      <c r="D403" s="1">
        <f>'PR-RAS'!E408</f>
        <v>2929.9799999999996</v>
      </c>
      <c r="E403" s="1">
        <v>0</v>
      </c>
      <c r="F403" s="1">
        <v>0</v>
      </c>
      <c r="G403" s="2">
        <f t="shared" si="8"/>
        <v>3311.9573999999998</v>
      </c>
      <c r="H403" s="2">
        <f t="shared" si="9"/>
        <v>0.28000000000020009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176789.4</v>
      </c>
      <c r="D407" s="1">
        <f>'PR-RAS'!E412</f>
        <v>231679.60000000003</v>
      </c>
      <c r="E407" s="1">
        <v>0</v>
      </c>
      <c r="F407" s="1">
        <v>0</v>
      </c>
      <c r="G407" s="2">
        <f t="shared" si="8"/>
        <v>259900.33160000006</v>
      </c>
      <c r="H407" s="2">
        <f t="shared" si="9"/>
        <v>0.79999999995925464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183570.71</v>
      </c>
      <c r="D408" s="1">
        <f>'PR-RAS'!E413</f>
        <v>211207.72</v>
      </c>
      <c r="E408" s="1">
        <v>0</v>
      </c>
      <c r="F408" s="1">
        <v>0</v>
      </c>
      <c r="G408" s="2">
        <f t="shared" si="8"/>
        <v>246636.36304999999</v>
      </c>
      <c r="H408" s="2">
        <f t="shared" si="9"/>
        <v>0.57000000000698492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20471.880000000034</v>
      </c>
      <c r="E409" s="1">
        <v>0</v>
      </c>
      <c r="F409" s="1">
        <v>0</v>
      </c>
      <c r="G409" s="2">
        <f t="shared" si="8"/>
        <v>16705.054080000027</v>
      </c>
      <c r="H409" s="2">
        <f t="shared" si="9"/>
        <v>0.11999999996623956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6781.3099999999977</v>
      </c>
      <c r="D410" s="1">
        <f>'PR-RAS'!E415</f>
        <v>0</v>
      </c>
      <c r="E410" s="1">
        <v>0</v>
      </c>
      <c r="F410" s="1">
        <v>0</v>
      </c>
      <c r="G410" s="2">
        <f t="shared" si="8"/>
        <v>2773.555789999999</v>
      </c>
      <c r="H410" s="2">
        <f t="shared" si="9"/>
        <v>0.30999999999767169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4890.53</v>
      </c>
      <c r="D411" s="1">
        <f>'PR-RAS'!E416</f>
        <v>0</v>
      </c>
      <c r="E411" s="1">
        <v>0</v>
      </c>
      <c r="F411" s="1">
        <v>0</v>
      </c>
      <c r="G411" s="2">
        <f t="shared" si="8"/>
        <v>2005.1172999999999</v>
      </c>
      <c r="H411" s="2">
        <f t="shared" si="9"/>
        <v>0.47000000000025466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1890.76</v>
      </c>
      <c r="E412" s="1">
        <v>0</v>
      </c>
      <c r="F412" s="1">
        <v>0</v>
      </c>
      <c r="G412" s="2">
        <f t="shared" si="8"/>
        <v>1554.20472</v>
      </c>
      <c r="H412" s="2">
        <f t="shared" si="9"/>
        <v>0.24000000000000909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215.01</v>
      </c>
      <c r="D413" s="1">
        <f>'PR-RAS'!E418</f>
        <v>781.69</v>
      </c>
      <c r="E413" s="1">
        <v>0</v>
      </c>
      <c r="F413" s="1">
        <v>0</v>
      </c>
      <c r="G413" s="2">
        <f t="shared" si="8"/>
        <v>732.69668000000001</v>
      </c>
      <c r="H413" s="2">
        <f t="shared" si="9"/>
        <v>0.31999999999993634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176789.4</v>
      </c>
      <c r="D633" s="1">
        <f>'PR-RAS'!E639</f>
        <v>231679.60000000003</v>
      </c>
      <c r="E633" s="1">
        <v>0</v>
      </c>
      <c r="F633" s="1">
        <v>0</v>
      </c>
      <c r="G633" s="2">
        <f t="shared" si="10"/>
        <v>404573.91520000005</v>
      </c>
      <c r="H633" s="2">
        <f t="shared" si="11"/>
        <v>0.79999999995925464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183570.71</v>
      </c>
      <c r="D634" s="1">
        <f>'PR-RAS'!E640</f>
        <v>211207.72</v>
      </c>
      <c r="E634" s="1">
        <v>0</v>
      </c>
      <c r="F634" s="1">
        <v>0</v>
      </c>
      <c r="G634" s="2">
        <f t="shared" si="10"/>
        <v>383589.23295000003</v>
      </c>
      <c r="H634" s="2">
        <f t="shared" si="11"/>
        <v>0.57000000000698492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20471.880000000034</v>
      </c>
      <c r="E635" s="1">
        <v>0</v>
      </c>
      <c r="F635" s="1">
        <v>0</v>
      </c>
      <c r="G635" s="2">
        <f t="shared" si="10"/>
        <v>25958.343840000041</v>
      </c>
      <c r="H635" s="2">
        <f t="shared" si="11"/>
        <v>0.11999999996623956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6781.3099999999977</v>
      </c>
      <c r="D636" s="1">
        <f>'PR-RAS'!E642</f>
        <v>0</v>
      </c>
      <c r="E636" s="1">
        <v>0</v>
      </c>
      <c r="F636" s="1">
        <v>0</v>
      </c>
      <c r="G636" s="2">
        <f t="shared" si="10"/>
        <v>4306.1318499999988</v>
      </c>
      <c r="H636" s="2">
        <f t="shared" si="11"/>
        <v>0.30999999999767169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4890.53</v>
      </c>
      <c r="D637" s="1">
        <f>'PR-RAS'!E643</f>
        <v>0</v>
      </c>
      <c r="E637" s="1">
        <v>0</v>
      </c>
      <c r="F637" s="1">
        <v>0</v>
      </c>
      <c r="G637" s="2">
        <f t="shared" si="10"/>
        <v>3110.3770799999998</v>
      </c>
      <c r="H637" s="2">
        <f t="shared" si="11"/>
        <v>0.47000000000025466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1890.76</v>
      </c>
      <c r="E638" s="1">
        <v>0</v>
      </c>
      <c r="F638" s="1">
        <v>0</v>
      </c>
      <c r="G638" s="2">
        <f t="shared" si="10"/>
        <v>2408.8282399999998</v>
      </c>
      <c r="H638" s="2">
        <f t="shared" si="11"/>
        <v>0.24000000000000909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18581.120000000035</v>
      </c>
      <c r="E639" s="1">
        <v>0</v>
      </c>
      <c r="F639" s="1">
        <v>0</v>
      </c>
      <c r="G639" s="2">
        <f t="shared" si="10"/>
        <v>23709.509120000046</v>
      </c>
      <c r="H639" s="2">
        <f t="shared" si="11"/>
        <v>0.12000000003536115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1890.7799999999979</v>
      </c>
      <c r="D640" s="1">
        <f>'PR-RAS'!E646</f>
        <v>0</v>
      </c>
      <c r="E640" s="1">
        <v>0</v>
      </c>
      <c r="F640" s="1">
        <v>0</v>
      </c>
      <c r="G640" s="2">
        <f t="shared" si="10"/>
        <v>1208.2084199999988</v>
      </c>
      <c r="H640" s="2">
        <f t="shared" si="11"/>
        <v>0.22000000000207365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11879.73</v>
      </c>
      <c r="D641" s="1">
        <f>'PR-RAS'!E647</f>
        <v>11879.73</v>
      </c>
      <c r="E641" s="1">
        <v>0</v>
      </c>
      <c r="F641" s="1">
        <v>0</v>
      </c>
      <c r="G641" s="2">
        <f t="shared" si="10"/>
        <v>22809.081600000001</v>
      </c>
      <c r="H641" s="2">
        <f t="shared" si="11"/>
        <v>0.54000000000087311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7754.86</v>
      </c>
      <c r="D642" s="1">
        <f>'PR-RAS'!E649</f>
        <v>321.04000000000002</v>
      </c>
      <c r="E642" s="1">
        <v>0</v>
      </c>
      <c r="F642" s="1">
        <v>0</v>
      </c>
      <c r="G642" s="2">
        <f t="shared" si="10"/>
        <v>5382.4385400000001</v>
      </c>
      <c r="H642" s="2">
        <f t="shared" si="11"/>
        <v>0.18000000000034788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178172.95</v>
      </c>
      <c r="D643" s="1">
        <f>'PR-RAS'!E650</f>
        <v>234215.31</v>
      </c>
      <c r="E643" s="1">
        <v>0</v>
      </c>
      <c r="F643" s="1">
        <v>0</v>
      </c>
      <c r="G643" s="2">
        <f t="shared" si="10"/>
        <v>415119.49194000004</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185606.77</v>
      </c>
      <c r="D644" s="1">
        <f>'PR-RAS'!E651</f>
        <v>213312.38</v>
      </c>
      <c r="E644" s="1">
        <v>0</v>
      </c>
      <c r="F644" s="1">
        <v>0</v>
      </c>
      <c r="G644" s="2">
        <f t="shared" si="10"/>
        <v>393664.87379000004</v>
      </c>
      <c r="H644" s="2">
        <f t="shared" si="11"/>
        <v>0.61000000001513399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321.04000000000815</v>
      </c>
      <c r="D645" s="1">
        <f>'PR-RAS'!E652</f>
        <v>21223.97</v>
      </c>
      <c r="E645" s="1">
        <v>0</v>
      </c>
      <c r="F645" s="1">
        <v>0</v>
      </c>
      <c r="G645" s="2">
        <f t="shared" si="10"/>
        <v>27543.223120000006</v>
      </c>
      <c r="H645" s="2">
        <f t="shared" si="11"/>
        <v>7.0000000006984919E-2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13</v>
      </c>
      <c r="E649" s="1">
        <v>0</v>
      </c>
      <c r="F649" s="1">
        <v>0</v>
      </c>
      <c r="G649" s="2">
        <f t="shared" si="10"/>
        <v>23.975999999999999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1844.85</v>
      </c>
      <c r="D668" s="1">
        <f>'PR-RAS'!E675</f>
        <v>1751</v>
      </c>
      <c r="E668" s="1">
        <v>0</v>
      </c>
      <c r="F668" s="1">
        <v>0</v>
      </c>
      <c r="G668" s="2">
        <f t="shared" si="10"/>
        <v>3566.3489500000005</v>
      </c>
      <c r="H668" s="2">
        <f t="shared" si="11"/>
        <v>0.15000000000009095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58217.279999999999</v>
      </c>
      <c r="D703" s="1">
        <f>'PR-RAS'!E710</f>
        <v>72758.44</v>
      </c>
      <c r="E703" s="1">
        <v>0</v>
      </c>
      <c r="F703" s="1">
        <v>0</v>
      </c>
      <c r="G703" s="2">
        <f t="shared" si="10"/>
        <v>143021.38032</v>
      </c>
      <c r="H703" s="2">
        <f t="shared" si="11"/>
        <v>0.72000000000116415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2731.44</v>
      </c>
      <c r="D711" s="1">
        <f>'PR-RAS'!E718</f>
        <v>2428.6</v>
      </c>
      <c r="E711" s="1">
        <v>0</v>
      </c>
      <c r="F711" s="1">
        <v>0</v>
      </c>
      <c r="G711" s="2">
        <f t="shared" si="10"/>
        <v>5387.9343999999992</v>
      </c>
      <c r="H711" s="2">
        <f t="shared" si="11"/>
        <v>0.84000000000014552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918.26</v>
      </c>
      <c r="E713" s="1">
        <v>0</v>
      </c>
      <c r="F713" s="1">
        <v>0</v>
      </c>
      <c r="G713" s="2">
        <f t="shared" si="10"/>
        <v>1307.6022399999999</v>
      </c>
      <c r="H713" s="2">
        <f t="shared" si="11"/>
        <v>0.25999999999999091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426.75</v>
      </c>
      <c r="D716" s="1">
        <f>'PR-RAS'!E723</f>
        <v>888.95</v>
      </c>
      <c r="E716" s="1">
        <v>0</v>
      </c>
      <c r="F716" s="1">
        <v>0</v>
      </c>
      <c r="G716" s="2">
        <f t="shared" si="10"/>
        <v>1576.32475</v>
      </c>
      <c r="H716" s="2">
        <f t="shared" si="11"/>
        <v>0.29999999999995453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49769.53</v>
      </c>
      <c r="D984" s="6">
        <f>BILANCA!E6</f>
        <v>73947.39</v>
      </c>
      <c r="E984" s="6">
        <v>0</v>
      </c>
      <c r="F984" s="6">
        <v>0</v>
      </c>
      <c r="G984" s="7">
        <f t="shared" ref="G984:G1241" si="22">B984/1000*C984+B984/500*D984</f>
        <v>197.66431</v>
      </c>
      <c r="H984" s="7">
        <f t="shared" si="19"/>
        <v>0.86000000000058208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37261.46</v>
      </c>
      <c r="D985" s="1">
        <f>BILANCA!E7</f>
        <v>40062</v>
      </c>
      <c r="E985" s="1">
        <v>0</v>
      </c>
      <c r="F985" s="1">
        <v>0</v>
      </c>
      <c r="G985" s="2">
        <f t="shared" si="22"/>
        <v>234.77091999999999</v>
      </c>
      <c r="H985" s="2">
        <f t="shared" si="19"/>
        <v>0.45999999999912689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197.38</v>
      </c>
      <c r="D988" s="1">
        <f>BILANCA!E10</f>
        <v>197.38</v>
      </c>
      <c r="E988" s="1">
        <v>0</v>
      </c>
      <c r="F988" s="1">
        <v>0</v>
      </c>
      <c r="G988" s="2">
        <f t="shared" si="22"/>
        <v>2.9607000000000001</v>
      </c>
      <c r="H988" s="2">
        <f t="shared" si="19"/>
        <v>0.75999999999999091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197.38</v>
      </c>
      <c r="D989" s="1">
        <f>BILANCA!E11</f>
        <v>197.38</v>
      </c>
      <c r="E989" s="1">
        <v>0</v>
      </c>
      <c r="F989" s="1">
        <v>0</v>
      </c>
      <c r="G989" s="2">
        <f t="shared" si="22"/>
        <v>3.5528399999999998</v>
      </c>
      <c r="H989" s="2">
        <f t="shared" si="19"/>
        <v>0.75999999999999091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37261.46</v>
      </c>
      <c r="D990" s="1">
        <f>BILANCA!E12</f>
        <v>40062</v>
      </c>
      <c r="E990" s="1">
        <v>0</v>
      </c>
      <c r="F990" s="1">
        <v>0</v>
      </c>
      <c r="G990" s="2">
        <f t="shared" si="22"/>
        <v>821.69821999999999</v>
      </c>
      <c r="H990" s="2">
        <f t="shared" si="19"/>
        <v>0.45999999999912689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34895.4</v>
      </c>
      <c r="D997" s="1">
        <f>BILANCA!E19</f>
        <v>36035.57</v>
      </c>
      <c r="E997" s="1">
        <v>0</v>
      </c>
      <c r="F997" s="1">
        <v>0</v>
      </c>
      <c r="G997" s="2">
        <f t="shared" si="22"/>
        <v>1497.5315599999999</v>
      </c>
      <c r="H997" s="2">
        <f t="shared" si="19"/>
        <v>0.83000000000174623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15431.69</v>
      </c>
      <c r="D998" s="1">
        <f>BILANCA!E20</f>
        <v>15641.69</v>
      </c>
      <c r="E998" s="1">
        <v>0</v>
      </c>
      <c r="F998" s="1">
        <v>0</v>
      </c>
      <c r="G998" s="2">
        <f t="shared" si="22"/>
        <v>700.72604999999999</v>
      </c>
      <c r="H998" s="2">
        <f t="shared" si="19"/>
        <v>0.61999999999898137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1289.25</v>
      </c>
      <c r="D999" s="1">
        <f>BILANCA!E21</f>
        <v>1289.25</v>
      </c>
      <c r="E999" s="1">
        <v>0</v>
      </c>
      <c r="F999" s="1">
        <v>0</v>
      </c>
      <c r="G999" s="2">
        <f t="shared" si="22"/>
        <v>61.884</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4221.53</v>
      </c>
      <c r="D1000" s="1">
        <f>BILANCA!E22</f>
        <v>4490.53</v>
      </c>
      <c r="E1000" s="1">
        <v>0</v>
      </c>
      <c r="F1000" s="1">
        <v>0</v>
      </c>
      <c r="G1000" s="2">
        <f t="shared" si="22"/>
        <v>224.44403</v>
      </c>
      <c r="H1000" s="2">
        <f t="shared" si="19"/>
        <v>0.94000000000050932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61583.3</v>
      </c>
      <c r="D1004" s="1">
        <f>BILANCA!E26</f>
        <v>62244.47</v>
      </c>
      <c r="E1004" s="1">
        <v>0</v>
      </c>
      <c r="F1004" s="1">
        <v>0</v>
      </c>
      <c r="G1004" s="2">
        <f t="shared" si="22"/>
        <v>3907.5170400000006</v>
      </c>
      <c r="H1004" s="2">
        <f t="shared" si="19"/>
        <v>0.77000000000407454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47630.37</v>
      </c>
      <c r="D1006" s="1">
        <f>BILANCA!E28</f>
        <v>47630.37</v>
      </c>
      <c r="E1006" s="1">
        <v>0</v>
      </c>
      <c r="F1006" s="1">
        <v>0</v>
      </c>
      <c r="G1006" s="2">
        <f t="shared" si="22"/>
        <v>3286.4955300000001</v>
      </c>
      <c r="H1006" s="2">
        <f t="shared" si="19"/>
        <v>0.74000000000523869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2366.0600000000004</v>
      </c>
      <c r="D1023" s="1">
        <f>BILANCA!E45</f>
        <v>4026.4300000000003</v>
      </c>
      <c r="E1023" s="1">
        <v>0</v>
      </c>
      <c r="F1023" s="1">
        <v>0</v>
      </c>
      <c r="G1023" s="2">
        <f t="shared" si="22"/>
        <v>416.75680000000006</v>
      </c>
      <c r="H1023" s="2">
        <f t="shared" si="19"/>
        <v>0.49000000000069122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1757.08</v>
      </c>
      <c r="D1025" s="1">
        <f>BILANCA!E47</f>
        <v>3417.44</v>
      </c>
      <c r="E1025" s="1">
        <v>0</v>
      </c>
      <c r="F1025" s="1">
        <v>0</v>
      </c>
      <c r="G1025" s="2">
        <f t="shared" si="22"/>
        <v>360.86232000000007</v>
      </c>
      <c r="H1025" s="2">
        <f t="shared" si="19"/>
        <v>0.51999999999998181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1327.22</v>
      </c>
      <c r="D1026" s="1">
        <f>BILANCA!E48</f>
        <v>1327.23</v>
      </c>
      <c r="E1026" s="1">
        <v>0</v>
      </c>
      <c r="F1026" s="1">
        <v>0</v>
      </c>
      <c r="G1026" s="2">
        <f t="shared" si="22"/>
        <v>171.21224000000001</v>
      </c>
      <c r="H1026" s="2">
        <f t="shared" si="19"/>
        <v>0.45000000000004547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718.24</v>
      </c>
      <c r="D1028" s="1">
        <f>BILANCA!E50</f>
        <v>718.24</v>
      </c>
      <c r="E1028" s="1">
        <v>0</v>
      </c>
      <c r="F1028" s="1">
        <v>0</v>
      </c>
      <c r="G1028" s="2">
        <f t="shared" si="22"/>
        <v>96.962400000000002</v>
      </c>
      <c r="H1028" s="2">
        <f t="shared" si="19"/>
        <v>0.48000000000001819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12417.32</v>
      </c>
      <c r="D1032" s="1">
        <f>BILANCA!E54</f>
        <v>12423.28</v>
      </c>
      <c r="E1032" s="1">
        <v>0</v>
      </c>
      <c r="F1032" s="1">
        <v>0</v>
      </c>
      <c r="G1032" s="2">
        <f t="shared" si="22"/>
        <v>1825.93012</v>
      </c>
      <c r="H1032" s="2">
        <f t="shared" si="19"/>
        <v>0.6000000000003638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12417.32</v>
      </c>
      <c r="D1033" s="1">
        <f>BILANCA!E55</f>
        <v>12423.28</v>
      </c>
      <c r="E1033" s="1">
        <v>0</v>
      </c>
      <c r="F1033" s="1">
        <v>0</v>
      </c>
      <c r="G1033" s="2">
        <f t="shared" si="22"/>
        <v>1863.1940000000002</v>
      </c>
      <c r="H1033" s="2">
        <f t="shared" si="19"/>
        <v>0.6000000000003638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12508.07</v>
      </c>
      <c r="D1046" s="1">
        <f>BILANCA!E68</f>
        <v>33885.39</v>
      </c>
      <c r="E1046" s="1">
        <v>0</v>
      </c>
      <c r="F1046" s="1">
        <v>0</v>
      </c>
      <c r="G1046" s="2">
        <f t="shared" si="22"/>
        <v>5057.5675500000007</v>
      </c>
      <c r="H1046" s="2">
        <f t="shared" si="19"/>
        <v>0.45999999999912689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321.04000000000002</v>
      </c>
      <c r="D1047" s="1">
        <f>BILANCA!E69</f>
        <v>21223.97</v>
      </c>
      <c r="E1047" s="1">
        <v>0</v>
      </c>
      <c r="F1047" s="1">
        <v>0</v>
      </c>
      <c r="G1047" s="2">
        <f t="shared" si="22"/>
        <v>2737.2147200000004</v>
      </c>
      <c r="H1047" s="2">
        <f t="shared" si="19"/>
        <v>6.999999999885631E-2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321.04000000000002</v>
      </c>
      <c r="D1048" s="1">
        <f>BILANCA!E70</f>
        <v>21223.97</v>
      </c>
      <c r="E1048" s="1">
        <v>0</v>
      </c>
      <c r="F1048" s="1">
        <v>0</v>
      </c>
      <c r="G1048" s="2">
        <f t="shared" si="22"/>
        <v>2779.9837000000002</v>
      </c>
      <c r="H1048" s="2">
        <f t="shared" si="19"/>
        <v>6.999999999885631E-2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321.04000000000002</v>
      </c>
      <c r="D1050" s="1">
        <f>BILANCA!E72</f>
        <v>21223.97</v>
      </c>
      <c r="E1050" s="1">
        <v>0</v>
      </c>
      <c r="F1050" s="1">
        <v>0</v>
      </c>
      <c r="G1050" s="2">
        <f t="shared" si="22"/>
        <v>2865.5216600000003</v>
      </c>
      <c r="H1050" s="2">
        <f t="shared" si="19"/>
        <v>6.999999999885631E-2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92.29</v>
      </c>
      <c r="D1056" s="1">
        <f>BILANCA!E78</f>
        <v>0</v>
      </c>
      <c r="E1056" s="1">
        <v>0</v>
      </c>
      <c r="F1056" s="1">
        <v>0</v>
      </c>
      <c r="G1056" s="2">
        <f t="shared" si="22"/>
        <v>6.7371699999999999</v>
      </c>
      <c r="H1056" s="2">
        <f t="shared" si="19"/>
        <v>0.29000000000000625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92.29</v>
      </c>
      <c r="D1064" s="1">
        <f>BILANCA!E86</f>
        <v>0</v>
      </c>
      <c r="E1064" s="1">
        <v>0</v>
      </c>
      <c r="F1064" s="1">
        <v>0</v>
      </c>
      <c r="G1064" s="2">
        <f t="shared" si="22"/>
        <v>7.4754900000000006</v>
      </c>
      <c r="H1064" s="2">
        <f t="shared" si="19"/>
        <v>0.29000000000000625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215.01</v>
      </c>
      <c r="D1124" s="1">
        <f>BILANCA!E146</f>
        <v>781.69</v>
      </c>
      <c r="E1124" s="1">
        <v>0</v>
      </c>
      <c r="F1124" s="1">
        <v>0</v>
      </c>
      <c r="G1124" s="2">
        <f t="shared" si="22"/>
        <v>250.75298999999998</v>
      </c>
      <c r="H1124" s="2">
        <f t="shared" si="23"/>
        <v>0.31999999999993634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215.01</v>
      </c>
      <c r="D1137" s="1">
        <f>BILANCA!E159</f>
        <v>781.69</v>
      </c>
      <c r="E1137" s="1">
        <v>0</v>
      </c>
      <c r="F1137" s="1">
        <v>0</v>
      </c>
      <c r="G1137" s="2">
        <f t="shared" si="22"/>
        <v>273.87206000000003</v>
      </c>
      <c r="H1137" s="2">
        <f t="shared" si="23"/>
        <v>0.31999999999993634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11879.73</v>
      </c>
      <c r="D1148" s="1">
        <f>BILANCA!E170</f>
        <v>11879.73</v>
      </c>
      <c r="E1148" s="1">
        <v>0</v>
      </c>
      <c r="F1148" s="1">
        <v>0</v>
      </c>
      <c r="G1148" s="2">
        <f t="shared" si="22"/>
        <v>5880.4663499999997</v>
      </c>
      <c r="H1148" s="2">
        <f t="shared" si="23"/>
        <v>0.54000000000087311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11879.73</v>
      </c>
      <c r="D1151" s="1">
        <f>BILANCA!E173</f>
        <v>11879.73</v>
      </c>
      <c r="E1151" s="1">
        <v>0</v>
      </c>
      <c r="F1151" s="1">
        <v>0</v>
      </c>
      <c r="G1151" s="2">
        <f t="shared" si="22"/>
        <v>5987.3839200000002</v>
      </c>
      <c r="H1151" s="2">
        <f t="shared" si="23"/>
        <v>0.54000000000087311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49769.530000000006</v>
      </c>
      <c r="D1152" s="1">
        <f>BILANCA!E175</f>
        <v>73947.39</v>
      </c>
      <c r="E1152" s="1">
        <v>0</v>
      </c>
      <c r="F1152" s="1">
        <v>0</v>
      </c>
      <c r="G1152" s="2">
        <f t="shared" si="22"/>
        <v>33405.268390000005</v>
      </c>
      <c r="H1152" s="2">
        <f t="shared" si="23"/>
        <v>0.85999999999330612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14183.83</v>
      </c>
      <c r="D1153" s="1">
        <f>BILANCA!E176</f>
        <v>14522.580000000002</v>
      </c>
      <c r="E1153" s="1">
        <v>0</v>
      </c>
      <c r="F1153" s="1">
        <v>0</v>
      </c>
      <c r="G1153" s="2">
        <f t="shared" si="22"/>
        <v>7348.9283000000014</v>
      </c>
      <c r="H1153" s="2">
        <f t="shared" si="23"/>
        <v>0.58999999999832653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14183.83</v>
      </c>
      <c r="D1154" s="1">
        <f>BILANCA!E177</f>
        <v>14522.580000000002</v>
      </c>
      <c r="E1154" s="1">
        <v>0</v>
      </c>
      <c r="F1154" s="1">
        <v>0</v>
      </c>
      <c r="G1154" s="2">
        <f t="shared" si="22"/>
        <v>7392.157290000001</v>
      </c>
      <c r="H1154" s="2">
        <f t="shared" si="23"/>
        <v>0.58999999999832653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11879.73</v>
      </c>
      <c r="D1155" s="1">
        <f>BILANCA!E178</f>
        <v>13021.7</v>
      </c>
      <c r="E1155" s="1">
        <v>0</v>
      </c>
      <c r="F1155" s="1">
        <v>0</v>
      </c>
      <c r="G1155" s="2">
        <f t="shared" si="22"/>
        <v>6522.7783599999993</v>
      </c>
      <c r="H1155" s="2">
        <f t="shared" si="23"/>
        <v>0.56999999999970896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2283.54</v>
      </c>
      <c r="D1156" s="1">
        <f>BILANCA!E179</f>
        <v>1451.38</v>
      </c>
      <c r="E1156" s="1">
        <v>0</v>
      </c>
      <c r="F1156" s="1">
        <v>0</v>
      </c>
      <c r="G1156" s="2">
        <f t="shared" si="22"/>
        <v>897.22990000000004</v>
      </c>
      <c r="H1156" s="2">
        <f t="shared" si="23"/>
        <v>0.84000000000014552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20.56</v>
      </c>
      <c r="D1157" s="1">
        <f>BILANCA!E180</f>
        <v>49.5</v>
      </c>
      <c r="E1157" s="1">
        <v>0</v>
      </c>
      <c r="F1157" s="1">
        <v>0</v>
      </c>
      <c r="G1157" s="2">
        <f t="shared" si="22"/>
        <v>20.803439999999998</v>
      </c>
      <c r="H1157" s="2">
        <f t="shared" si="23"/>
        <v>0.94000000000000128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20.56</v>
      </c>
      <c r="D1160" s="1">
        <f>BILANCA!E183</f>
        <v>49.5</v>
      </c>
      <c r="E1160" s="1">
        <v>0</v>
      </c>
      <c r="F1160" s="1">
        <v>0</v>
      </c>
      <c r="G1160" s="2">
        <f t="shared" si="22"/>
        <v>21.162119999999998</v>
      </c>
      <c r="H1160" s="2">
        <f t="shared" si="23"/>
        <v>0.94000000000000128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35585.700000000004</v>
      </c>
      <c r="D1214" s="1">
        <f>BILANCA!E237</f>
        <v>59424.81</v>
      </c>
      <c r="E1214" s="1">
        <v>0</v>
      </c>
      <c r="F1214" s="1">
        <v>0</v>
      </c>
      <c r="G1214" s="2">
        <f t="shared" si="22"/>
        <v>35674.558920000003</v>
      </c>
      <c r="H1214" s="2">
        <f t="shared" si="23"/>
        <v>0.48999999999796273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37261.47</v>
      </c>
      <c r="D1215" s="1">
        <f>BILANCA!E238</f>
        <v>40062</v>
      </c>
      <c r="E1215" s="1">
        <v>0</v>
      </c>
      <c r="F1215" s="1">
        <v>0</v>
      </c>
      <c r="G1215" s="2">
        <f t="shared" si="22"/>
        <v>27233.429040000003</v>
      </c>
      <c r="H1215" s="2">
        <f t="shared" si="23"/>
        <v>0.47000000000116415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37261.47</v>
      </c>
      <c r="D1216" s="1">
        <f>BILANCA!E239</f>
        <v>40062</v>
      </c>
      <c r="E1216" s="1">
        <v>0</v>
      </c>
      <c r="F1216" s="1">
        <v>0</v>
      </c>
      <c r="G1216" s="2">
        <f t="shared" si="22"/>
        <v>27350.81451</v>
      </c>
      <c r="H1216" s="2">
        <f t="shared" si="23"/>
        <v>0.47000000000116415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37261.47</v>
      </c>
      <c r="D1217" s="1">
        <f>BILANCA!E240</f>
        <v>40062</v>
      </c>
      <c r="E1217" s="1">
        <v>0</v>
      </c>
      <c r="F1217" s="1">
        <v>0</v>
      </c>
      <c r="G1217" s="2">
        <f t="shared" si="22"/>
        <v>27468.199980000001</v>
      </c>
      <c r="H1217" s="2">
        <f t="shared" si="23"/>
        <v>0.47000000000116415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-1890.78</v>
      </c>
      <c r="D1222" s="1">
        <f>BILANCA!E245</f>
        <v>18581.12</v>
      </c>
      <c r="E1222" s="1">
        <v>0</v>
      </c>
      <c r="F1222" s="1">
        <v>0</v>
      </c>
      <c r="G1222" s="2">
        <f t="shared" si="22"/>
        <v>8429.8789400000005</v>
      </c>
      <c r="H1222" s="2">
        <f t="shared" si="23"/>
        <v>0.33999999999900865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18581.12</v>
      </c>
      <c r="E1223" s="1">
        <v>0</v>
      </c>
      <c r="F1223" s="1">
        <v>0</v>
      </c>
      <c r="G1223" s="2">
        <f t="shared" si="22"/>
        <v>8918.9375999999993</v>
      </c>
      <c r="H1223" s="2">
        <f t="shared" si="23"/>
        <v>0.11999999999898137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18581.12</v>
      </c>
      <c r="E1224" s="1">
        <v>0</v>
      </c>
      <c r="F1224" s="1">
        <v>0</v>
      </c>
      <c r="G1224" s="2">
        <f t="shared" si="22"/>
        <v>8956.0998399999989</v>
      </c>
      <c r="H1224" s="2">
        <f t="shared" si="23"/>
        <v>0.11999999999898137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1890.78</v>
      </c>
      <c r="D1227" s="1">
        <f>BILANCA!E250</f>
        <v>0</v>
      </c>
      <c r="E1227" s="1">
        <v>0</v>
      </c>
      <c r="F1227" s="1">
        <v>0</v>
      </c>
      <c r="G1227" s="2">
        <f t="shared" si="22"/>
        <v>461.35032000000001</v>
      </c>
      <c r="H1227" s="2">
        <f t="shared" si="23"/>
        <v>0.22000000000002728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1890.78</v>
      </c>
      <c r="D1229" s="1">
        <f>BILANCA!E252</f>
        <v>0</v>
      </c>
      <c r="E1229" s="1">
        <v>0</v>
      </c>
      <c r="F1229" s="1">
        <v>0</v>
      </c>
      <c r="G1229" s="2">
        <f t="shared" si="22"/>
        <v>465.13187999999997</v>
      </c>
      <c r="H1229" s="2">
        <f t="shared" si="23"/>
        <v>0.22000000000002728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215.01</v>
      </c>
      <c r="D1232" s="1">
        <f>BILANCA!E255</f>
        <v>781.69</v>
      </c>
      <c r="E1232" s="1">
        <v>0</v>
      </c>
      <c r="F1232" s="1">
        <v>0</v>
      </c>
      <c r="G1232" s="2">
        <f t="shared" si="22"/>
        <v>442.81911000000002</v>
      </c>
      <c r="H1232" s="2">
        <f t="shared" si="23"/>
        <v>0.31999999999993634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13272.28</v>
      </c>
      <c r="D1236" s="1">
        <f>BILANCA!E259</f>
        <v>13272.28</v>
      </c>
      <c r="E1236" s="1">
        <v>0</v>
      </c>
      <c r="F1236" s="1">
        <v>0</v>
      </c>
      <c r="G1236" s="2">
        <f t="shared" si="22"/>
        <v>10073.660520000001</v>
      </c>
      <c r="H1236" s="2">
        <f t="shared" si="23"/>
        <v>0.56000000000130967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13272.28</v>
      </c>
      <c r="D1237" s="1">
        <f>BILANCA!E260</f>
        <v>13272.28</v>
      </c>
      <c r="E1237" s="1">
        <v>0</v>
      </c>
      <c r="F1237" s="1">
        <v>0</v>
      </c>
      <c r="G1237" s="2">
        <f t="shared" si="22"/>
        <v>10113.477360000001</v>
      </c>
      <c r="H1237" s="2">
        <f t="shared" si="23"/>
        <v>0.56000000000130967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215.01</v>
      </c>
      <c r="D1240" s="1">
        <f>BILANCA!E264</f>
        <v>781.69</v>
      </c>
      <c r="E1240" s="1">
        <v>0</v>
      </c>
      <c r="F1240" s="1">
        <v>0</v>
      </c>
      <c r="G1240" s="2">
        <f t="shared" si="22"/>
        <v>457.04623000000004</v>
      </c>
      <c r="H1240" s="2">
        <f t="shared" si="23"/>
        <v>0.31999999999993634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92.29</v>
      </c>
      <c r="D1244" s="1">
        <f>BILANCA!E268</f>
        <v>0</v>
      </c>
      <c r="E1244" s="1">
        <v>0</v>
      </c>
      <c r="F1244" s="1">
        <v>0</v>
      </c>
      <c r="G1244" s="2">
        <f t="shared" si="24"/>
        <v>24.087690000000002</v>
      </c>
      <c r="H1244" s="2">
        <f t="shared" si="23"/>
        <v>0.29000000000000625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268.3</v>
      </c>
      <c r="D1263" s="1">
        <f>BILANCA!E287</f>
        <v>0</v>
      </c>
      <c r="E1263" s="1">
        <v>0</v>
      </c>
      <c r="F1263" s="1">
        <v>0</v>
      </c>
      <c r="G1263" s="2">
        <f t="shared" si="24"/>
        <v>75.124000000000009</v>
      </c>
      <c r="H1263" s="2">
        <f t="shared" si="23"/>
        <v>0.30000000000001137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13915.53</v>
      </c>
      <c r="D1264" s="1">
        <f>BILANCA!E288</f>
        <v>14522.58</v>
      </c>
      <c r="E1264" s="1">
        <v>0</v>
      </c>
      <c r="F1264" s="1">
        <v>0</v>
      </c>
      <c r="G1264" s="2">
        <f t="shared" si="24"/>
        <v>12071.953890000001</v>
      </c>
      <c r="H1264" s="2">
        <f t="shared" si="23"/>
        <v>0.88999999999941792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183570.71</v>
      </c>
      <c r="D1408" s="1">
        <f>'RAS-funkcijski'!E114</f>
        <v>211207.72</v>
      </c>
      <c r="E1408" s="1">
        <v>0</v>
      </c>
      <c r="F1408" s="1">
        <v>0</v>
      </c>
      <c r="G1408" s="2">
        <f t="shared" si="24"/>
        <v>66658.476500000004</v>
      </c>
      <c r="H1408" s="2">
        <f t="shared" si="27"/>
        <v>0.57000000000698492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174224.08</v>
      </c>
      <c r="D1409" s="1">
        <f>'RAS-funkcijski'!E115</f>
        <v>211207.72</v>
      </c>
      <c r="E1409" s="1">
        <v>0</v>
      </c>
      <c r="F1409" s="1">
        <v>0</v>
      </c>
      <c r="G1409" s="2">
        <f t="shared" si="24"/>
        <v>66226.986720000001</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174224.08</v>
      </c>
      <c r="D1410" s="1">
        <f>'RAS-funkcijski'!E116</f>
        <v>211207.72</v>
      </c>
      <c r="E1410" s="1">
        <v>0</v>
      </c>
      <c r="F1410" s="1">
        <v>0</v>
      </c>
      <c r="G1410" s="2">
        <f t="shared" si="24"/>
        <v>66823.626239999998</v>
      </c>
      <c r="H1410" s="2">
        <f t="shared" si="27"/>
        <v>0.35999999998603016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9346.6299999999992</v>
      </c>
      <c r="D1420" s="1">
        <f>'RAS-funkcijski'!E126</f>
        <v>0</v>
      </c>
      <c r="E1420" s="1">
        <v>0</v>
      </c>
      <c r="F1420" s="1">
        <v>0</v>
      </c>
      <c r="G1420" s="2">
        <f t="shared" si="24"/>
        <v>1140.2888599999999</v>
      </c>
      <c r="H1420" s="2">
        <f t="shared" si="27"/>
        <v>0.37000000000080036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183570.71</v>
      </c>
      <c r="D1435" s="13">
        <f>'RAS-funkcijski'!E141</f>
        <v>211207.72</v>
      </c>
      <c r="E1435" s="13">
        <v>0</v>
      </c>
      <c r="F1435" s="13">
        <v>0</v>
      </c>
      <c r="G1435" s="14">
        <f t="shared" si="24"/>
        <v>83020.102550000011</v>
      </c>
      <c r="H1435" s="14">
        <f t="shared" si="27"/>
        <v>0.57000000000698492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14183.82</v>
      </c>
      <c r="D1480" s="6"/>
      <c r="E1480" s="6">
        <v>0</v>
      </c>
      <c r="F1480" s="6">
        <v>0</v>
      </c>
      <c r="G1480" s="7">
        <f t="shared" ref="G1480:G1580" si="34">B1480/1000*C1480</f>
        <v>14.183820000000001</v>
      </c>
      <c r="H1480" s="7">
        <f t="shared" ref="H1480:H1580" si="35">ABS(C1480-ROUND(C1480,0))</f>
        <v>0.18000000000029104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184657.01000000004</v>
      </c>
      <c r="D1481" s="1">
        <v>0</v>
      </c>
      <c r="E1481" s="1">
        <v>0</v>
      </c>
      <c r="F1481" s="1">
        <v>0</v>
      </c>
      <c r="G1481" s="2">
        <f t="shared" si="34"/>
        <v>369.31402000000008</v>
      </c>
      <c r="H1481" s="2">
        <f t="shared" si="35"/>
        <v>1.0000000038417056E-2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181727.03000000003</v>
      </c>
      <c r="D1483" s="1">
        <v>0</v>
      </c>
      <c r="E1483" s="1">
        <v>0</v>
      </c>
      <c r="F1483" s="1">
        <v>0</v>
      </c>
      <c r="G1483" s="2">
        <f t="shared" si="34"/>
        <v>726.90812000000017</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148799.89000000001</v>
      </c>
      <c r="D1484" s="1">
        <v>0</v>
      </c>
      <c r="E1484" s="1">
        <v>0</v>
      </c>
      <c r="F1484" s="1">
        <v>0</v>
      </c>
      <c r="G1484" s="2">
        <f t="shared" si="34"/>
        <v>743.99945000000014</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32571.29</v>
      </c>
      <c r="D1485" s="1">
        <v>0</v>
      </c>
      <c r="E1485" s="1">
        <v>0</v>
      </c>
      <c r="F1485" s="1">
        <v>0</v>
      </c>
      <c r="G1485" s="2">
        <f t="shared" si="34"/>
        <v>195.42774</v>
      </c>
      <c r="H1485" s="2">
        <f t="shared" si="35"/>
        <v>0.29000000000087311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355.85</v>
      </c>
      <c r="D1486" s="1">
        <v>0</v>
      </c>
      <c r="E1486" s="1">
        <v>0</v>
      </c>
      <c r="F1486" s="1">
        <v>0</v>
      </c>
      <c r="G1486" s="2">
        <f t="shared" si="34"/>
        <v>2.4909500000000002</v>
      </c>
      <c r="H1486" s="2">
        <f t="shared" si="35"/>
        <v>0.14999999999997726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2929.98</v>
      </c>
      <c r="D1492" s="1">
        <v>0</v>
      </c>
      <c r="E1492" s="1">
        <v>0</v>
      </c>
      <c r="F1492" s="1">
        <v>0</v>
      </c>
      <c r="G1492" s="2">
        <f t="shared" si="34"/>
        <v>38.089739999999999</v>
      </c>
      <c r="H1492" s="2">
        <f t="shared" si="35"/>
        <v>1.999999999998181E-2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184318.25000000003</v>
      </c>
      <c r="D1499" s="1">
        <v>0</v>
      </c>
      <c r="E1499" s="1">
        <v>0</v>
      </c>
      <c r="F1499" s="1">
        <v>0</v>
      </c>
      <c r="G1499" s="2">
        <f t="shared" si="34"/>
        <v>3686.3650000000007</v>
      </c>
      <c r="H1499" s="2">
        <f t="shared" si="35"/>
        <v>0.25000000002910383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181388.27000000002</v>
      </c>
      <c r="D1501" s="1">
        <v>0</v>
      </c>
      <c r="E1501" s="1">
        <v>0</v>
      </c>
      <c r="F1501" s="1">
        <v>0</v>
      </c>
      <c r="G1501" s="2">
        <f t="shared" si="34"/>
        <v>3990.5419400000001</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147657.92000000001</v>
      </c>
      <c r="D1502" s="1">
        <v>0</v>
      </c>
      <c r="E1502" s="1">
        <v>0</v>
      </c>
      <c r="F1502" s="1">
        <v>0</v>
      </c>
      <c r="G1502" s="2">
        <f t="shared" si="34"/>
        <v>3396.1321600000001</v>
      </c>
      <c r="H1502" s="2">
        <f t="shared" si="35"/>
        <v>7.9999999987194315E-2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33403.440000000002</v>
      </c>
      <c r="D1503" s="1">
        <v>0</v>
      </c>
      <c r="E1503" s="1">
        <v>0</v>
      </c>
      <c r="F1503" s="1">
        <v>0</v>
      </c>
      <c r="G1503" s="2">
        <f t="shared" si="34"/>
        <v>801.68256000000008</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326.91000000000003</v>
      </c>
      <c r="D1504" s="1">
        <v>0</v>
      </c>
      <c r="E1504" s="1">
        <v>0</v>
      </c>
      <c r="F1504" s="1">
        <v>0</v>
      </c>
      <c r="G1504" s="2">
        <f t="shared" si="34"/>
        <v>8.1727500000000006</v>
      </c>
      <c r="H1504" s="2">
        <f t="shared" si="35"/>
        <v>8.9999999999974989E-2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2929.98</v>
      </c>
      <c r="D1510" s="1">
        <v>0</v>
      </c>
      <c r="E1510" s="1">
        <v>0</v>
      </c>
      <c r="F1510" s="1">
        <v>0</v>
      </c>
      <c r="G1510" s="2">
        <f t="shared" si="34"/>
        <v>90.82938</v>
      </c>
      <c r="H1510" s="2">
        <f t="shared" si="35"/>
        <v>1.999999999998181E-2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14522.580000000016</v>
      </c>
      <c r="D1517" s="1">
        <v>0</v>
      </c>
      <c r="E1517" s="1">
        <v>0</v>
      </c>
      <c r="F1517" s="1">
        <v>0</v>
      </c>
      <c r="G1517" s="2">
        <f t="shared" si="34"/>
        <v>551.85804000000064</v>
      </c>
      <c r="H1517" s="2">
        <f t="shared" si="35"/>
        <v>0.41999999998370185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14522.58</v>
      </c>
      <c r="D1576" s="1">
        <v>0</v>
      </c>
      <c r="E1576" s="1">
        <v>0</v>
      </c>
      <c r="F1576" s="1">
        <v>0</v>
      </c>
      <c r="G1576" s="2">
        <f t="shared" si="34"/>
        <v>1408.6902600000001</v>
      </c>
      <c r="H1576" s="2">
        <f t="shared" si="35"/>
        <v>0.42000000000007276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14522.58</v>
      </c>
      <c r="D1578" s="1">
        <v>0</v>
      </c>
      <c r="E1578" s="1">
        <v>0</v>
      </c>
      <c r="F1578" s="1">
        <v>0</v>
      </c>
      <c r="G1578" s="2">
        <f t="shared" si="34"/>
        <v>1437.73542</v>
      </c>
      <c r="H1578" s="2">
        <f t="shared" si="35"/>
        <v>0.42000000000007276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37871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176789.4</v>
      </c>
      <c r="I16" s="170">
        <f>'PR-RAS'!E6</f>
        <v>231679.60000000003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181191.97</v>
      </c>
      <c r="I17" s="170">
        <f>'PR-RAS'!E151</f>
        <v>208277.74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18581.120000000035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1890.7799999999979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37261.46</v>
      </c>
      <c r="I20" s="173">
        <f>BILANCA!E7</f>
        <v>40062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12508.07</v>
      </c>
      <c r="I21" s="175">
        <f>BILANCA!E68</f>
        <v>33885.39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14183.83</v>
      </c>
      <c r="I22" s="175">
        <f>BILANCA!E176</f>
        <v>14522.580000000002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35585.700000000004</v>
      </c>
      <c r="I23" s="177">
        <f>BILANCA!E237</f>
        <v>59424.81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183570.71</v>
      </c>
      <c r="I27" s="175">
        <f>'RAS-funkcijski'!E114</f>
        <v>211207.72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183570.71</v>
      </c>
      <c r="I28" s="179">
        <f>'RAS-funkcijski'!E141</f>
        <v>211207.72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14183.82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14522.580000000016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14522.58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170" zoomScaleNormal="17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176789.4</v>
      </c>
      <c r="E6" s="51">
        <f>E7+E44+E50+E82+E106+E124+E133+E139</f>
        <v>231679.60000000003</v>
      </c>
      <c r="F6" s="52">
        <f t="shared" ref="F6:F131" si="0">IF(D6&lt;&gt;0,IF(E6/D6&gt;=100,"&gt;&gt;100",E6/D6*100),"-")</f>
        <v>131.04835470904931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1844.85</v>
      </c>
      <c r="E50" s="51">
        <f>E51+E54+E59+E62+E65+E68+E71+E74+E77</f>
        <v>1751</v>
      </c>
      <c r="F50" s="52">
        <f t="shared" si="0"/>
        <v>94.912865544624225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1844.85</v>
      </c>
      <c r="E68" s="51">
        <f t="shared" si="15"/>
        <v>1751</v>
      </c>
      <c r="F68" s="52">
        <f t="shared" si="0"/>
        <v>94.912865544624225</v>
      </c>
    </row>
    <row r="69" spans="1:6" ht="12.75" customHeight="1" x14ac:dyDescent="0.2">
      <c r="A69" s="53" t="s">
        <v>184</v>
      </c>
      <c r="B69" s="85" t="s">
        <v>185</v>
      </c>
      <c r="C69" s="50" t="s">
        <v>184</v>
      </c>
      <c r="D69" s="242">
        <v>1844.85</v>
      </c>
      <c r="E69" s="242">
        <v>1751</v>
      </c>
      <c r="F69" s="52">
        <f t="shared" si="0"/>
        <v>94.912865544624225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6.64</v>
      </c>
      <c r="F82" s="52" t="str">
        <f t="shared" si="0"/>
        <v>&gt;&gt;100</v>
      </c>
    </row>
    <row r="83" spans="1:6" ht="12.75" customHeight="1" x14ac:dyDescent="0.2">
      <c r="A83" s="53">
        <v>641</v>
      </c>
      <c r="B83" s="85" t="s">
        <v>212</v>
      </c>
      <c r="C83" s="50" t="s">
        <v>213</v>
      </c>
      <c r="D83" s="51">
        <f t="shared" ref="D83:E83" si="20">SUM(D84:D90)</f>
        <v>0.02</v>
      </c>
      <c r="E83" s="51">
        <f t="shared" si="20"/>
        <v>6.64</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6.64</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58217.279999999999</v>
      </c>
      <c r="E106" s="51">
        <f t="shared" si="23"/>
        <v>72758.44</v>
      </c>
      <c r="F106" s="52">
        <f t="shared" si="0"/>
        <v>124.97739502773059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58217.279999999999</v>
      </c>
      <c r="E112" s="51">
        <f t="shared" si="25"/>
        <v>72758.44</v>
      </c>
      <c r="F112" s="52">
        <f t="shared" si="0"/>
        <v>124.97739502773059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58217.279999999999</v>
      </c>
      <c r="E117" s="242">
        <v>72758.44</v>
      </c>
      <c r="F117" s="52">
        <f t="shared" si="0"/>
        <v>124.97739502773059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418.60999999999996</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418.60999999999996</v>
      </c>
      <c r="E128" s="51">
        <f t="shared" si="29"/>
        <v>0</v>
      </c>
      <c r="F128" s="52">
        <f t="shared" si="0"/>
        <v>0</v>
      </c>
    </row>
    <row r="129" spans="1:6" ht="12.75" customHeight="1" x14ac:dyDescent="0.2">
      <c r="A129" s="53">
        <v>6631</v>
      </c>
      <c r="B129" s="86" t="s">
        <v>304</v>
      </c>
      <c r="C129" s="50" t="s">
        <v>305</v>
      </c>
      <c r="D129" s="242">
        <v>100.21</v>
      </c>
      <c r="E129" s="242"/>
      <c r="F129" s="52">
        <f t="shared" si="0"/>
        <v>0</v>
      </c>
    </row>
    <row r="130" spans="1:6" ht="12.75" customHeight="1" x14ac:dyDescent="0.2">
      <c r="A130" s="53">
        <v>6632</v>
      </c>
      <c r="B130" s="232" t="s">
        <v>306</v>
      </c>
      <c r="C130" s="50" t="s">
        <v>307</v>
      </c>
      <c r="D130" s="242">
        <v>318.39999999999998</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115532.74</v>
      </c>
      <c r="E133" s="51">
        <f t="shared" si="30"/>
        <v>156400.14000000001</v>
      </c>
      <c r="F133" s="52">
        <f t="shared" ref="F133:F223" si="31">IF(D133&lt;&gt;0,IF(E133/D133&gt;=100,"&gt;&gt;100",E133/D133*100),"-")</f>
        <v>135.37300335818227</v>
      </c>
    </row>
    <row r="134" spans="1:6" ht="24" x14ac:dyDescent="0.2">
      <c r="A134" s="53">
        <v>671</v>
      </c>
      <c r="B134" s="232" t="s">
        <v>314</v>
      </c>
      <c r="C134" s="50" t="s">
        <v>315</v>
      </c>
      <c r="D134" s="51">
        <f t="shared" ref="D134:E134" si="32">SUM(D135:D137)</f>
        <v>115532.74</v>
      </c>
      <c r="E134" s="51">
        <f t="shared" si="32"/>
        <v>156400.14000000001</v>
      </c>
      <c r="F134" s="52">
        <f t="shared" si="31"/>
        <v>135.37300335818227</v>
      </c>
    </row>
    <row r="135" spans="1:6" ht="12.75" customHeight="1" x14ac:dyDescent="0.2">
      <c r="A135" s="53">
        <v>6711</v>
      </c>
      <c r="B135" s="85" t="s">
        <v>316</v>
      </c>
      <c r="C135" s="50" t="s">
        <v>317</v>
      </c>
      <c r="D135" s="242">
        <v>115532.74</v>
      </c>
      <c r="E135" s="242">
        <v>156400.14000000001</v>
      </c>
      <c r="F135" s="52">
        <f t="shared" si="31"/>
        <v>135.37300335818227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775.9</v>
      </c>
      <c r="E139" s="51">
        <f t="shared" si="33"/>
        <v>763.38</v>
      </c>
      <c r="F139" s="52">
        <f t="shared" si="31"/>
        <v>98.386389998711181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775.9</v>
      </c>
      <c r="E150" s="242">
        <v>763.38</v>
      </c>
      <c r="F150" s="52">
        <f t="shared" si="31"/>
        <v>98.386389998711181</v>
      </c>
    </row>
    <row r="151" spans="1:6" ht="12.75" customHeight="1" x14ac:dyDescent="0.2">
      <c r="A151" s="53">
        <v>3</v>
      </c>
      <c r="B151" s="85" t="s">
        <v>348</v>
      </c>
      <c r="C151" s="50" t="s">
        <v>56</v>
      </c>
      <c r="D151" s="51">
        <f t="shared" ref="D151:E151" si="35">D152+D163+D196+D215+D224+D252+D263</f>
        <v>181191.97</v>
      </c>
      <c r="E151" s="51">
        <f t="shared" si="35"/>
        <v>208277.74</v>
      </c>
      <c r="F151" s="52">
        <f t="shared" si="31"/>
        <v>114.94865914863665</v>
      </c>
    </row>
    <row r="152" spans="1:6" ht="12.75" customHeight="1" x14ac:dyDescent="0.2">
      <c r="A152" s="53">
        <v>31</v>
      </c>
      <c r="B152" s="85" t="s">
        <v>349</v>
      </c>
      <c r="C152" s="50" t="s">
        <v>350</v>
      </c>
      <c r="D152" s="51">
        <f t="shared" ref="D152:E152" si="36">D153+D158+D159</f>
        <v>151414.82</v>
      </c>
      <c r="E152" s="51">
        <f t="shared" si="36"/>
        <v>172559.74</v>
      </c>
      <c r="F152" s="52">
        <f t="shared" si="31"/>
        <v>113.96489458561585</v>
      </c>
    </row>
    <row r="153" spans="1:6" ht="12.75" customHeight="1" x14ac:dyDescent="0.2">
      <c r="A153" s="53">
        <v>311</v>
      </c>
      <c r="B153" s="85" t="s">
        <v>351</v>
      </c>
      <c r="C153" s="50" t="s">
        <v>352</v>
      </c>
      <c r="D153" s="51">
        <f t="shared" ref="D153:E153" si="37">SUM(D154:D157)</f>
        <v>115734.86</v>
      </c>
      <c r="E153" s="51">
        <f t="shared" si="37"/>
        <v>128355.86</v>
      </c>
      <c r="F153" s="52">
        <f t="shared" si="31"/>
        <v>110.90509808367159</v>
      </c>
    </row>
    <row r="154" spans="1:6" ht="12.75" customHeight="1" x14ac:dyDescent="0.2">
      <c r="A154" s="53">
        <v>3111</v>
      </c>
      <c r="B154" s="85" t="s">
        <v>353</v>
      </c>
      <c r="C154" s="50" t="s">
        <v>354</v>
      </c>
      <c r="D154" s="242">
        <v>115734.86</v>
      </c>
      <c r="E154" s="242">
        <v>128355.86</v>
      </c>
      <c r="F154" s="52">
        <f t="shared" si="31"/>
        <v>110.90509808367159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16583.71</v>
      </c>
      <c r="E158" s="242">
        <v>23759.85</v>
      </c>
      <c r="F158" s="52">
        <f t="shared" si="31"/>
        <v>143.27222316357438</v>
      </c>
    </row>
    <row r="159" spans="1:6" ht="12.75" customHeight="1" x14ac:dyDescent="0.2">
      <c r="A159" s="53">
        <v>313</v>
      </c>
      <c r="B159" s="85" t="s">
        <v>363</v>
      </c>
      <c r="C159" s="50" t="s">
        <v>364</v>
      </c>
      <c r="D159" s="51">
        <f t="shared" ref="D159:E159" si="38">SUM(D160:D162)</f>
        <v>19096.25</v>
      </c>
      <c r="E159" s="51">
        <f t="shared" si="38"/>
        <v>20444.03</v>
      </c>
      <c r="F159" s="52">
        <f t="shared" si="31"/>
        <v>107.05782548929763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19096.25</v>
      </c>
      <c r="E161" s="242">
        <v>20444.03</v>
      </c>
      <c r="F161" s="52">
        <f t="shared" si="31"/>
        <v>107.05782548929763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29552.840000000004</v>
      </c>
      <c r="E163" s="51">
        <f t="shared" si="39"/>
        <v>35362.149999999994</v>
      </c>
      <c r="F163" s="52">
        <f t="shared" si="31"/>
        <v>119.65736626327619</v>
      </c>
    </row>
    <row r="164" spans="1:6" ht="12.75" customHeight="1" x14ac:dyDescent="0.2">
      <c r="A164" s="53">
        <v>321</v>
      </c>
      <c r="B164" s="85" t="s">
        <v>372</v>
      </c>
      <c r="C164" s="50" t="s">
        <v>373</v>
      </c>
      <c r="D164" s="51">
        <f t="shared" ref="D164:E164" si="40">SUM(D165:D168)</f>
        <v>2982.29</v>
      </c>
      <c r="E164" s="51">
        <f t="shared" si="40"/>
        <v>3267.83</v>
      </c>
      <c r="F164" s="52">
        <f t="shared" si="31"/>
        <v>109.57452159246752</v>
      </c>
    </row>
    <row r="165" spans="1:6" ht="12.75" customHeight="1" x14ac:dyDescent="0.2">
      <c r="A165" s="53">
        <v>3211</v>
      </c>
      <c r="B165" s="85" t="s">
        <v>374</v>
      </c>
      <c r="C165" s="50" t="s">
        <v>375</v>
      </c>
      <c r="D165" s="242">
        <v>250.85</v>
      </c>
      <c r="E165" s="242">
        <v>326.8</v>
      </c>
      <c r="F165" s="52">
        <f t="shared" si="31"/>
        <v>130.27705800279051</v>
      </c>
    </row>
    <row r="166" spans="1:6" ht="12.75" customHeight="1" x14ac:dyDescent="0.2">
      <c r="A166" s="53">
        <v>3212</v>
      </c>
      <c r="B166" s="85" t="s">
        <v>376</v>
      </c>
      <c r="C166" s="50" t="s">
        <v>377</v>
      </c>
      <c r="D166" s="242">
        <v>2731.44</v>
      </c>
      <c r="E166" s="242">
        <v>2428.6</v>
      </c>
      <c r="F166" s="52">
        <f t="shared" si="31"/>
        <v>88.912807896201258</v>
      </c>
    </row>
    <row r="167" spans="1:6" ht="12.75" customHeight="1" x14ac:dyDescent="0.2">
      <c r="A167" s="53">
        <v>3213</v>
      </c>
      <c r="B167" s="85" t="s">
        <v>378</v>
      </c>
      <c r="C167" s="50" t="s">
        <v>379</v>
      </c>
      <c r="D167" s="242">
        <v>0</v>
      </c>
      <c r="E167" s="242">
        <v>512.42999999999995</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20209.110000000004</v>
      </c>
      <c r="E169" s="51">
        <f t="shared" si="41"/>
        <v>23623.35</v>
      </c>
      <c r="F169" s="52">
        <f t="shared" si="31"/>
        <v>116.89455893901312</v>
      </c>
    </row>
    <row r="170" spans="1:6" ht="12.75" customHeight="1" x14ac:dyDescent="0.2">
      <c r="A170" s="53">
        <v>3221</v>
      </c>
      <c r="B170" s="85" t="s">
        <v>384</v>
      </c>
      <c r="C170" s="50" t="s">
        <v>385</v>
      </c>
      <c r="D170" s="242">
        <v>2408.59</v>
      </c>
      <c r="E170" s="242">
        <v>6468.67</v>
      </c>
      <c r="F170" s="52">
        <f t="shared" si="31"/>
        <v>268.56667178722819</v>
      </c>
    </row>
    <row r="171" spans="1:6" ht="12.75" customHeight="1" x14ac:dyDescent="0.2">
      <c r="A171" s="53">
        <v>3222</v>
      </c>
      <c r="B171" s="85" t="s">
        <v>386</v>
      </c>
      <c r="C171" s="50" t="s">
        <v>387</v>
      </c>
      <c r="D171" s="242">
        <v>9682.4500000000007</v>
      </c>
      <c r="E171" s="242">
        <v>11295.04</v>
      </c>
      <c r="F171" s="52">
        <f t="shared" si="31"/>
        <v>116.6547722942024</v>
      </c>
    </row>
    <row r="172" spans="1:6" ht="12.75" customHeight="1" x14ac:dyDescent="0.2">
      <c r="A172" s="53">
        <v>3223</v>
      </c>
      <c r="B172" s="85" t="s">
        <v>388</v>
      </c>
      <c r="C172" s="50" t="s">
        <v>389</v>
      </c>
      <c r="D172" s="242">
        <v>8068.04</v>
      </c>
      <c r="E172" s="242">
        <v>5695.84</v>
      </c>
      <c r="F172" s="52">
        <f t="shared" si="31"/>
        <v>70.597567686823567</v>
      </c>
    </row>
    <row r="173" spans="1:6" ht="12.75" customHeight="1" x14ac:dyDescent="0.2">
      <c r="A173" s="53">
        <v>3224</v>
      </c>
      <c r="B173" s="85" t="s">
        <v>390</v>
      </c>
      <c r="C173" s="50" t="s">
        <v>391</v>
      </c>
      <c r="D173" s="242">
        <v>15.65</v>
      </c>
      <c r="E173" s="242">
        <v>53.84</v>
      </c>
      <c r="F173" s="52">
        <f t="shared" si="31"/>
        <v>344.02555910543128</v>
      </c>
    </row>
    <row r="174" spans="1:6" ht="12.75" customHeight="1" x14ac:dyDescent="0.2">
      <c r="A174" s="53">
        <v>3225</v>
      </c>
      <c r="B174" s="85" t="s">
        <v>392</v>
      </c>
      <c r="C174" s="50" t="s">
        <v>393</v>
      </c>
      <c r="D174" s="242">
        <v>34.380000000000003</v>
      </c>
      <c r="E174" s="242">
        <v>109.96</v>
      </c>
      <c r="F174" s="52">
        <f t="shared" si="31"/>
        <v>319.8371146015125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5328.55</v>
      </c>
      <c r="E177" s="51">
        <f t="shared" si="42"/>
        <v>5442.49</v>
      </c>
      <c r="F177" s="52">
        <f t="shared" si="31"/>
        <v>102.13829278133827</v>
      </c>
    </row>
    <row r="178" spans="1:6" ht="12.75" customHeight="1" x14ac:dyDescent="0.2">
      <c r="A178" s="53">
        <v>3231</v>
      </c>
      <c r="B178" s="85" t="s">
        <v>400</v>
      </c>
      <c r="C178" s="50" t="s">
        <v>401</v>
      </c>
      <c r="D178" s="242">
        <v>537.41999999999996</v>
      </c>
      <c r="E178" s="242">
        <v>607.66</v>
      </c>
      <c r="F178" s="52">
        <f t="shared" si="31"/>
        <v>113.06985225708013</v>
      </c>
    </row>
    <row r="179" spans="1:6" ht="12.75" customHeight="1" x14ac:dyDescent="0.2">
      <c r="A179" s="53">
        <v>3232</v>
      </c>
      <c r="B179" s="85" t="s">
        <v>402</v>
      </c>
      <c r="C179" s="50" t="s">
        <v>403</v>
      </c>
      <c r="D179" s="242">
        <v>1037.45</v>
      </c>
      <c r="E179" s="242">
        <v>764.28</v>
      </c>
      <c r="F179" s="52">
        <f t="shared" si="31"/>
        <v>73.669092486384884</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1068.4000000000001</v>
      </c>
      <c r="E181" s="242">
        <v>1363.27</v>
      </c>
      <c r="F181" s="52">
        <f t="shared" si="31"/>
        <v>127.59921377761137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1210.6600000000001</v>
      </c>
      <c r="E183" s="242">
        <v>918.26</v>
      </c>
      <c r="F183" s="52">
        <f t="shared" si="31"/>
        <v>75.847884624915324</v>
      </c>
    </row>
    <row r="184" spans="1:6" ht="12.75" customHeight="1" x14ac:dyDescent="0.2">
      <c r="A184" s="53">
        <v>3237</v>
      </c>
      <c r="B184" s="85" t="s">
        <v>412</v>
      </c>
      <c r="C184" s="50" t="s">
        <v>413</v>
      </c>
      <c r="D184" s="242">
        <v>824.92</v>
      </c>
      <c r="E184" s="242">
        <v>1287.1099999999999</v>
      </c>
      <c r="F184" s="52">
        <f t="shared" si="31"/>
        <v>156.02846336614459</v>
      </c>
    </row>
    <row r="185" spans="1:6" ht="12.75" customHeight="1" x14ac:dyDescent="0.2">
      <c r="A185" s="53">
        <v>3238</v>
      </c>
      <c r="B185" s="85" t="s">
        <v>414</v>
      </c>
      <c r="C185" s="50" t="s">
        <v>415</v>
      </c>
      <c r="D185" s="242">
        <v>649.70000000000005</v>
      </c>
      <c r="E185" s="242">
        <v>501.91</v>
      </c>
      <c r="F185" s="52">
        <f t="shared" si="31"/>
        <v>77.252578112975229</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1032.8900000000001</v>
      </c>
      <c r="E188" s="51">
        <f t="shared" si="43"/>
        <v>3028.4799999999996</v>
      </c>
      <c r="F188" s="52">
        <f t="shared" si="31"/>
        <v>293.20450386778833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612.19000000000005</v>
      </c>
      <c r="E190" s="242">
        <v>649.26</v>
      </c>
      <c r="F190" s="52">
        <f t="shared" si="31"/>
        <v>106.05530962609646</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420.7</v>
      </c>
      <c r="E195" s="242">
        <v>2379.2199999999998</v>
      </c>
      <c r="F195" s="52">
        <f t="shared" si="31"/>
        <v>565.53838840028516</v>
      </c>
    </row>
    <row r="196" spans="1:6" ht="12.75" customHeight="1" x14ac:dyDescent="0.2">
      <c r="A196" s="53">
        <v>34</v>
      </c>
      <c r="B196" s="232" t="s">
        <v>436</v>
      </c>
      <c r="C196" s="50" t="s">
        <v>437</v>
      </c>
      <c r="D196" s="51">
        <f t="shared" ref="D196:E196" si="44">D197+D202+D210</f>
        <v>224.31</v>
      </c>
      <c r="E196" s="51">
        <f t="shared" si="44"/>
        <v>355.85</v>
      </c>
      <c r="F196" s="52">
        <f t="shared" si="31"/>
        <v>158.64205786634568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224.31</v>
      </c>
      <c r="E210" s="51">
        <f t="shared" si="47"/>
        <v>355.85</v>
      </c>
      <c r="F210" s="52">
        <f t="shared" si="31"/>
        <v>158.64205786634568</v>
      </c>
    </row>
    <row r="211" spans="1:6" ht="12.75" customHeight="1" x14ac:dyDescent="0.2">
      <c r="A211" s="53">
        <v>3431</v>
      </c>
      <c r="B211" s="232" t="s">
        <v>466</v>
      </c>
      <c r="C211" s="50" t="s">
        <v>467</v>
      </c>
      <c r="D211" s="242">
        <v>224.31</v>
      </c>
      <c r="E211" s="242">
        <v>355.85</v>
      </c>
      <c r="F211" s="52">
        <f t="shared" si="31"/>
        <v>158.64205786634568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181191.97</v>
      </c>
      <c r="E289" s="51">
        <f t="shared" si="79"/>
        <v>208277.74</v>
      </c>
      <c r="F289" s="52">
        <f t="shared" si="76"/>
        <v>114.94865914863665</v>
      </c>
    </row>
    <row r="290" spans="1:6" ht="12.75" customHeight="1" x14ac:dyDescent="0.2">
      <c r="A290" s="53" t="s">
        <v>609</v>
      </c>
      <c r="B290" s="85" t="s">
        <v>620</v>
      </c>
      <c r="C290" s="50" t="s">
        <v>621</v>
      </c>
      <c r="D290" s="51">
        <f>IF(D6&gt;=D289,D6-D289,0)</f>
        <v>0</v>
      </c>
      <c r="E290" s="51">
        <f>IF(E6&gt;=E289,E6-E289,0)</f>
        <v>23401.860000000044</v>
      </c>
      <c r="F290" s="52" t="str">
        <f t="shared" si="76"/>
        <v>-</v>
      </c>
    </row>
    <row r="291" spans="1:6" ht="12.75" customHeight="1" x14ac:dyDescent="0.2">
      <c r="A291" s="53" t="s">
        <v>609</v>
      </c>
      <c r="B291" s="85" t="s">
        <v>622</v>
      </c>
      <c r="C291" s="50" t="s">
        <v>623</v>
      </c>
      <c r="D291" s="51">
        <f>IF(D289&gt;=D6,D289-D6,0)</f>
        <v>4402.570000000007</v>
      </c>
      <c r="E291" s="51">
        <f>IF(E289&gt;=E6,E289-E6,0)</f>
        <v>0</v>
      </c>
      <c r="F291" s="52">
        <f t="shared" si="76"/>
        <v>0</v>
      </c>
    </row>
    <row r="292" spans="1:6" ht="12.75" customHeight="1" x14ac:dyDescent="0.2">
      <c r="A292" s="53">
        <v>92211</v>
      </c>
      <c r="B292" s="85" t="s">
        <v>624</v>
      </c>
      <c r="C292" s="50" t="s">
        <v>625</v>
      </c>
      <c r="D292" s="242">
        <v>4890.53</v>
      </c>
      <c r="E292" s="242">
        <v>0</v>
      </c>
      <c r="F292" s="52">
        <f t="shared" si="76"/>
        <v>0</v>
      </c>
    </row>
    <row r="293" spans="1:6" ht="12.75" customHeight="1" x14ac:dyDescent="0.2">
      <c r="A293" s="53">
        <v>92221</v>
      </c>
      <c r="B293" s="85" t="s">
        <v>626</v>
      </c>
      <c r="C293" s="50" t="s">
        <v>627</v>
      </c>
      <c r="D293" s="242">
        <v>0</v>
      </c>
      <c r="E293" s="242">
        <v>1890.76</v>
      </c>
      <c r="F293" s="52" t="str">
        <f t="shared" si="76"/>
        <v>-</v>
      </c>
    </row>
    <row r="294" spans="1:6" ht="12.75" customHeight="1" x14ac:dyDescent="0.2">
      <c r="A294" s="53">
        <v>96</v>
      </c>
      <c r="B294" s="85" t="s">
        <v>628</v>
      </c>
      <c r="C294" s="50" t="s">
        <v>629</v>
      </c>
      <c r="D294" s="242">
        <v>215.01</v>
      </c>
      <c r="E294" s="242">
        <v>781.69</v>
      </c>
      <c r="F294" s="52">
        <f t="shared" si="76"/>
        <v>363.55983442630577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2378.7400000000002</v>
      </c>
      <c r="E350" s="51">
        <f t="shared" si="95"/>
        <v>2929.9799999999996</v>
      </c>
      <c r="F350" s="52">
        <f t="shared" si="81"/>
        <v>123.17361292112628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2378.7400000000002</v>
      </c>
      <c r="E363" s="51">
        <f t="shared" si="99"/>
        <v>2929.9799999999996</v>
      </c>
      <c r="F363" s="52">
        <f t="shared" si="81"/>
        <v>123.17361292112628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1633.67</v>
      </c>
      <c r="E369" s="51">
        <f t="shared" si="101"/>
        <v>1269.6199999999999</v>
      </c>
      <c r="F369" s="52">
        <f t="shared" si="81"/>
        <v>77.715817760012712</v>
      </c>
    </row>
    <row r="370" spans="1:6" ht="12.75" customHeight="1" x14ac:dyDescent="0.2">
      <c r="A370" s="53">
        <v>4221</v>
      </c>
      <c r="B370" s="85" t="s">
        <v>675</v>
      </c>
      <c r="C370" s="50" t="s">
        <v>767</v>
      </c>
      <c r="D370" s="242">
        <v>0</v>
      </c>
      <c r="E370" s="242">
        <v>210</v>
      </c>
      <c r="F370" s="52" t="str">
        <f t="shared" si="81"/>
        <v>-</v>
      </c>
    </row>
    <row r="371" spans="1:6" ht="12.75" customHeight="1" x14ac:dyDescent="0.2">
      <c r="A371" s="53">
        <v>4222</v>
      </c>
      <c r="B371" s="85" t="s">
        <v>768</v>
      </c>
      <c r="C371" s="50" t="s">
        <v>769</v>
      </c>
      <c r="D371" s="242">
        <v>318.39999999999998</v>
      </c>
      <c r="E371" s="242"/>
      <c r="F371" s="52">
        <f t="shared" si="81"/>
        <v>0</v>
      </c>
    </row>
    <row r="372" spans="1:6" ht="12.75" customHeight="1" x14ac:dyDescent="0.2">
      <c r="A372" s="53">
        <v>4223</v>
      </c>
      <c r="B372" s="85" t="s">
        <v>679</v>
      </c>
      <c r="C372" s="50" t="s">
        <v>770</v>
      </c>
      <c r="D372" s="242">
        <v>0</v>
      </c>
      <c r="E372" s="242">
        <v>269</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1315.27</v>
      </c>
      <c r="E376" s="242">
        <v>790.62</v>
      </c>
      <c r="F376" s="52">
        <f t="shared" si="81"/>
        <v>60.110851764276539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745.07</v>
      </c>
      <c r="E391" s="51">
        <f t="shared" si="105"/>
        <v>1660.36</v>
      </c>
      <c r="F391" s="52">
        <f t="shared" si="81"/>
        <v>222.84617552713163</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745.07</v>
      </c>
      <c r="E393" s="242">
        <v>1660.36</v>
      </c>
      <c r="F393" s="52">
        <f t="shared" si="81"/>
        <v>222.84617552713163</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2378.7400000000002</v>
      </c>
      <c r="E408" s="51">
        <f t="shared" si="111"/>
        <v>2929.9799999999996</v>
      </c>
      <c r="F408" s="52">
        <f t="shared" si="81"/>
        <v>123.17361292112628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176789.4</v>
      </c>
      <c r="E412" s="51">
        <f>E6+E298</f>
        <v>231679.60000000003</v>
      </c>
      <c r="F412" s="52">
        <f t="shared" si="81"/>
        <v>131.04835470904931</v>
      </c>
    </row>
    <row r="413" spans="1:6" ht="12.75" customHeight="1" x14ac:dyDescent="0.2">
      <c r="A413" s="53" t="s">
        <v>609</v>
      </c>
      <c r="B413" s="85" t="s">
        <v>832</v>
      </c>
      <c r="C413" s="50" t="s">
        <v>833</v>
      </c>
      <c r="D413" s="51">
        <f t="shared" ref="D413:E413" si="112">D289+D350</f>
        <v>183570.71</v>
      </c>
      <c r="E413" s="51">
        <f t="shared" si="112"/>
        <v>211207.72</v>
      </c>
      <c r="F413" s="52">
        <f t="shared" si="81"/>
        <v>115.05523947692964</v>
      </c>
    </row>
    <row r="414" spans="1:6" ht="12.75" customHeight="1" x14ac:dyDescent="0.2">
      <c r="A414" s="53" t="s">
        <v>609</v>
      </c>
      <c r="B414" s="85" t="s">
        <v>834</v>
      </c>
      <c r="C414" s="50" t="s">
        <v>835</v>
      </c>
      <c r="D414" s="51">
        <f t="shared" ref="D414:E414" si="113">IF(D412&gt;=D413,D412-D413,0)</f>
        <v>0</v>
      </c>
      <c r="E414" s="51">
        <f t="shared" si="113"/>
        <v>20471.880000000034</v>
      </c>
      <c r="F414" s="52" t="str">
        <f t="shared" si="81"/>
        <v>-</v>
      </c>
    </row>
    <row r="415" spans="1:6" ht="12.75" customHeight="1" x14ac:dyDescent="0.2">
      <c r="A415" s="53" t="s">
        <v>609</v>
      </c>
      <c r="B415" s="85" t="s">
        <v>836</v>
      </c>
      <c r="C415" s="50" t="s">
        <v>837</v>
      </c>
      <c r="D415" s="51">
        <f t="shared" ref="D415:E415" si="114">IF(D413&gt;=D412,D413-D412,0)</f>
        <v>6781.3099999999977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4890.53</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1890.76</v>
      </c>
      <c r="F417" s="52" t="str">
        <f t="shared" si="81"/>
        <v>-</v>
      </c>
    </row>
    <row r="418" spans="1:6" ht="12.75" customHeight="1" x14ac:dyDescent="0.2">
      <c r="A418" s="55" t="s">
        <v>843</v>
      </c>
      <c r="B418" s="233" t="s">
        <v>844</v>
      </c>
      <c r="C418" s="56" t="s">
        <v>845</v>
      </c>
      <c r="D418" s="62">
        <f t="shared" ref="D418:E418" si="117">D294+D411</f>
        <v>215.01</v>
      </c>
      <c r="E418" s="62">
        <f t="shared" si="117"/>
        <v>781.69</v>
      </c>
      <c r="F418" s="57">
        <f t="shared" si="81"/>
        <v>363.55983442630577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176789.4</v>
      </c>
      <c r="E639" s="51">
        <f t="shared" si="180"/>
        <v>231679.60000000003</v>
      </c>
      <c r="F639" s="52">
        <f t="shared" si="119"/>
        <v>131.04835470904931</v>
      </c>
    </row>
    <row r="640" spans="1:6" ht="12.75" customHeight="1" x14ac:dyDescent="0.2">
      <c r="A640" s="53" t="s">
        <v>609</v>
      </c>
      <c r="B640" s="85" t="s">
        <v>1278</v>
      </c>
      <c r="C640" s="50" t="s">
        <v>1279</v>
      </c>
      <c r="D640" s="51">
        <f t="shared" ref="D640:E640" si="181">D413+D528</f>
        <v>183570.71</v>
      </c>
      <c r="E640" s="51">
        <f t="shared" si="181"/>
        <v>211207.72</v>
      </c>
      <c r="F640" s="52">
        <f t="shared" si="119"/>
        <v>115.05523947692964</v>
      </c>
    </row>
    <row r="641" spans="1:6" ht="12.75" customHeight="1" x14ac:dyDescent="0.2">
      <c r="A641" s="53" t="s">
        <v>609</v>
      </c>
      <c r="B641" s="85" t="s">
        <v>1280</v>
      </c>
      <c r="C641" s="50" t="s">
        <v>1281</v>
      </c>
      <c r="D641" s="51">
        <f t="shared" ref="D641:E641" si="182">IF(D639&gt;=D640,D639-D640,0)</f>
        <v>0</v>
      </c>
      <c r="E641" s="51">
        <f t="shared" si="182"/>
        <v>20471.880000000034</v>
      </c>
      <c r="F641" s="52" t="str">
        <f t="shared" si="119"/>
        <v>-</v>
      </c>
    </row>
    <row r="642" spans="1:6" ht="12.75" customHeight="1" x14ac:dyDescent="0.2">
      <c r="A642" s="53" t="s">
        <v>609</v>
      </c>
      <c r="B642" s="85" t="s">
        <v>1282</v>
      </c>
      <c r="C642" s="50" t="s">
        <v>1283</v>
      </c>
      <c r="D642" s="51">
        <f t="shared" ref="D642:E642" si="183">IF(D640&gt;=D639,D640-D639,0)</f>
        <v>6781.3099999999977</v>
      </c>
      <c r="E642" s="51">
        <f t="shared" si="183"/>
        <v>0</v>
      </c>
      <c r="F642" s="52">
        <f t="shared" si="119"/>
        <v>0</v>
      </c>
    </row>
    <row r="643" spans="1:6" ht="24" x14ac:dyDescent="0.2">
      <c r="A643" s="60" t="s">
        <v>1284</v>
      </c>
      <c r="B643" s="85" t="s">
        <v>1285</v>
      </c>
      <c r="C643" s="61" t="s">
        <v>1284</v>
      </c>
      <c r="D643" s="51">
        <f t="shared" ref="D643:E643" si="184">IF(D416-D417+D637-D638&gt;=0,D416-D417+D637-D638,0)</f>
        <v>4890.53</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1890.76</v>
      </c>
      <c r="F644" s="52" t="str">
        <f t="shared" si="119"/>
        <v>-</v>
      </c>
    </row>
    <row r="645" spans="1:6" ht="24" x14ac:dyDescent="0.2">
      <c r="A645" s="53" t="s">
        <v>609</v>
      </c>
      <c r="B645" s="85" t="s">
        <v>1288</v>
      </c>
      <c r="C645" s="50" t="s">
        <v>1289</v>
      </c>
      <c r="D645" s="51">
        <f t="shared" ref="D645:E645" si="186">IF(D641+D643-D642-D644&gt;=0,D641+D643-D642-D644,0)</f>
        <v>0</v>
      </c>
      <c r="E645" s="51">
        <f t="shared" si="186"/>
        <v>18581.120000000035</v>
      </c>
      <c r="F645" s="52" t="str">
        <f t="shared" si="119"/>
        <v>-</v>
      </c>
    </row>
    <row r="646" spans="1:6" ht="24" x14ac:dyDescent="0.2">
      <c r="A646" s="53" t="s">
        <v>609</v>
      </c>
      <c r="B646" s="85" t="s">
        <v>1290</v>
      </c>
      <c r="C646" s="50" t="s">
        <v>1291</v>
      </c>
      <c r="D646" s="51">
        <f t="shared" ref="D646:E646" si="187">IF(D642+D644-D641-D643&gt;=0,D642+D644-D641-D643,0)</f>
        <v>1890.7799999999979</v>
      </c>
      <c r="E646" s="51">
        <f t="shared" si="187"/>
        <v>0</v>
      </c>
      <c r="F646" s="52">
        <f t="shared" si="119"/>
        <v>0</v>
      </c>
    </row>
    <row r="647" spans="1:6" ht="24" x14ac:dyDescent="0.2">
      <c r="A647" s="55" t="s">
        <v>1292</v>
      </c>
      <c r="B647" s="233" t="s">
        <v>1293</v>
      </c>
      <c r="C647" s="56" t="s">
        <v>1292</v>
      </c>
      <c r="D647" s="243">
        <v>11879.73</v>
      </c>
      <c r="E647" s="243">
        <v>11879.73</v>
      </c>
      <c r="F647" s="57">
        <f t="shared" si="119"/>
        <v>100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7754.86</v>
      </c>
      <c r="E649" s="242">
        <v>321.04000000000002</v>
      </c>
      <c r="F649" s="52">
        <f t="shared" ref="F649:F724" si="188">IF(D649&lt;&gt;0,IF(E649/D649&gt;=100,"&gt;&gt;100",E649/D649*100),"-")</f>
        <v>4.1398555228592144</v>
      </c>
    </row>
    <row r="650" spans="1:6" ht="12.75" customHeight="1" x14ac:dyDescent="0.2">
      <c r="A650" s="53" t="s">
        <v>1297</v>
      </c>
      <c r="B650" s="85" t="s">
        <v>1298</v>
      </c>
      <c r="C650" s="50" t="s">
        <v>1297</v>
      </c>
      <c r="D650" s="242">
        <v>178172.95</v>
      </c>
      <c r="E650" s="242">
        <v>234215.31</v>
      </c>
      <c r="F650" s="52">
        <f t="shared" si="188"/>
        <v>131.45391037191672</v>
      </c>
    </row>
    <row r="651" spans="1:6" ht="12.75" customHeight="1" x14ac:dyDescent="0.2">
      <c r="A651" s="53" t="s">
        <v>1299</v>
      </c>
      <c r="B651" s="85" t="s">
        <v>1300</v>
      </c>
      <c r="C651" s="50" t="s">
        <v>1299</v>
      </c>
      <c r="D651" s="242">
        <v>185606.77</v>
      </c>
      <c r="E651" s="242">
        <v>213312.38</v>
      </c>
      <c r="F651" s="52">
        <f t="shared" si="188"/>
        <v>114.92704711148198</v>
      </c>
    </row>
    <row r="652" spans="1:6" ht="24" x14ac:dyDescent="0.2">
      <c r="A652" s="53">
        <v>11</v>
      </c>
      <c r="B652" s="85" t="s">
        <v>1301</v>
      </c>
      <c r="C652" s="50" t="s">
        <v>1302</v>
      </c>
      <c r="D652" s="51">
        <f t="shared" ref="D652:E652" si="189">+D649+D650-D651</f>
        <v>321.04000000000815</v>
      </c>
      <c r="E652" s="51">
        <f t="shared" si="189"/>
        <v>21223.97</v>
      </c>
      <c r="F652" s="52">
        <f t="shared" si="188"/>
        <v>6611.0048592074081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11</v>
      </c>
      <c r="E654" s="262">
        <v>13</v>
      </c>
      <c r="F654" s="52">
        <f t="shared" si="188"/>
        <v>118.18181818181819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11</v>
      </c>
      <c r="E656" s="262">
        <v>13</v>
      </c>
      <c r="F656" s="52">
        <f t="shared" si="188"/>
        <v>118.18181818181819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1844.85</v>
      </c>
      <c r="E675" s="242">
        <v>1751</v>
      </c>
      <c r="F675" s="52">
        <f t="shared" si="188"/>
        <v>94.912865544624225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58217.279999999999</v>
      </c>
      <c r="E710" s="242">
        <v>72758.44</v>
      </c>
      <c r="F710" s="52">
        <f t="shared" si="188"/>
        <v>124.97739502773059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2731.44</v>
      </c>
      <c r="E718" s="242">
        <v>2428.6</v>
      </c>
      <c r="F718" s="52">
        <f t="shared" si="188"/>
        <v>88.912807896201258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918.26</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426.75</v>
      </c>
      <c r="E723" s="242">
        <v>888.95</v>
      </c>
      <c r="F723" s="52">
        <f t="shared" si="188"/>
        <v>208.30697129466901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6" zoomScale="170" zoomScaleNormal="170" workbookViewId="0">
      <selection activeCell="D49" sqref="D4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49769.53</v>
      </c>
      <c r="E6" s="229">
        <f t="shared" si="0"/>
        <v>73947.39</v>
      </c>
      <c r="F6" s="230">
        <f t="shared" ref="F6:F260" si="1">IF(D6&gt;0,IF(E6/D6&gt;=100,"&gt;&gt;100",E6/D6*100),"-")</f>
        <v>148.57964300647404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37261.46</v>
      </c>
      <c r="E7" s="104">
        <f t="shared" si="2"/>
        <v>40062</v>
      </c>
      <c r="F7" s="93">
        <f t="shared" si="1"/>
        <v>107.51591590882377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197.38</v>
      </c>
      <c r="E10" s="247">
        <v>197.38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197.38</v>
      </c>
      <c r="E11" s="247">
        <v>197.38</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37261.46</v>
      </c>
      <c r="E12" s="104">
        <f t="shared" si="3"/>
        <v>40062</v>
      </c>
      <c r="F12" s="93">
        <f t="shared" si="1"/>
        <v>107.51591590882377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34895.4</v>
      </c>
      <c r="E19" s="104">
        <f t="shared" si="5"/>
        <v>36035.57</v>
      </c>
      <c r="F19" s="93">
        <f t="shared" si="1"/>
        <v>103.26739341001965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15431.69</v>
      </c>
      <c r="E20" s="247">
        <v>15641.69</v>
      </c>
      <c r="F20" s="93">
        <f t="shared" si="1"/>
        <v>101.36083604582518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1289.25</v>
      </c>
      <c r="E21" s="247">
        <v>1289.25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4221.53</v>
      </c>
      <c r="E22" s="247">
        <v>4490.53</v>
      </c>
      <c r="F22" s="93">
        <f t="shared" si="1"/>
        <v>106.37209732016591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61583.3</v>
      </c>
      <c r="E26" s="247">
        <v>62244.47</v>
      </c>
      <c r="F26" s="93">
        <f t="shared" si="1"/>
        <v>101.07361898436751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47630.37</v>
      </c>
      <c r="E28" s="247">
        <v>47630.37</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2366.0600000000004</v>
      </c>
      <c r="E45" s="104">
        <f t="shared" si="9"/>
        <v>4026.4300000000003</v>
      </c>
      <c r="F45" s="93">
        <f t="shared" si="1"/>
        <v>170.17446725780411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1757.08</v>
      </c>
      <c r="E47" s="247">
        <v>3417.44</v>
      </c>
      <c r="F47" s="93">
        <f t="shared" si="1"/>
        <v>194.49541284403671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1327.22</v>
      </c>
      <c r="E48" s="247">
        <v>1327.23</v>
      </c>
      <c r="F48" s="93">
        <f t="shared" si="1"/>
        <v>100.0007534545893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718.24</v>
      </c>
      <c r="E50" s="247">
        <v>718.24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12417.32</v>
      </c>
      <c r="E54" s="247">
        <v>12423.28</v>
      </c>
      <c r="F54" s="93">
        <f t="shared" si="1"/>
        <v>100.0479974744953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12417.32</v>
      </c>
      <c r="E55" s="247">
        <v>12423.28</v>
      </c>
      <c r="F55" s="93">
        <f t="shared" si="1"/>
        <v>100.0479974744953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12508.07</v>
      </c>
      <c r="E68" s="104">
        <f t="shared" si="13"/>
        <v>33885.39</v>
      </c>
      <c r="F68" s="93">
        <f t="shared" si="1"/>
        <v>270.90822165210142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321.04000000000002</v>
      </c>
      <c r="E69" s="104">
        <f t="shared" si="14"/>
        <v>21223.97</v>
      </c>
      <c r="F69" s="93">
        <f t="shared" si="1"/>
        <v>6611.0048592075755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321.04000000000002</v>
      </c>
      <c r="E70" s="104">
        <f t="shared" si="15"/>
        <v>21223.97</v>
      </c>
      <c r="F70" s="93">
        <f t="shared" si="1"/>
        <v>6611.0048592075755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321.04000000000002</v>
      </c>
      <c r="E72" s="247">
        <v>21223.97</v>
      </c>
      <c r="F72" s="93">
        <f t="shared" si="1"/>
        <v>6611.0048592075755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92.29</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92.29</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215.01</v>
      </c>
      <c r="E146" s="104">
        <f t="shared" si="26"/>
        <v>781.69</v>
      </c>
      <c r="F146" s="93">
        <f t="shared" si="1"/>
        <v>363.55983442630577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215.01</v>
      </c>
      <c r="E159" s="247">
        <v>781.69</v>
      </c>
      <c r="F159" s="93">
        <f t="shared" si="1"/>
        <v>363.55983442630577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11879.73</v>
      </c>
      <c r="E170" s="104">
        <f t="shared" si="29"/>
        <v>11879.73</v>
      </c>
      <c r="F170" s="93">
        <f t="shared" si="1"/>
        <v>100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11879.73</v>
      </c>
      <c r="E173" s="247">
        <v>11879.73</v>
      </c>
      <c r="F173" s="93">
        <f t="shared" si="1"/>
        <v>100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49769.530000000006</v>
      </c>
      <c r="E175" s="104">
        <f t="shared" si="30"/>
        <v>73947.39</v>
      </c>
      <c r="F175" s="93">
        <f t="shared" si="1"/>
        <v>148.57964300647402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14183.83</v>
      </c>
      <c r="E176" s="104">
        <f t="shared" si="31"/>
        <v>14522.580000000002</v>
      </c>
      <c r="F176" s="93">
        <f t="shared" si="1"/>
        <v>102.38828299549559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14183.83</v>
      </c>
      <c r="E177" s="104">
        <f t="shared" si="32"/>
        <v>14522.580000000002</v>
      </c>
      <c r="F177" s="93">
        <f t="shared" si="1"/>
        <v>102.38828299549559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11879.73</v>
      </c>
      <c r="E178" s="247">
        <v>13021.7</v>
      </c>
      <c r="F178" s="93">
        <f t="shared" si="1"/>
        <v>109.61276055937299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2283.54</v>
      </c>
      <c r="E179" s="247">
        <v>1451.38</v>
      </c>
      <c r="F179" s="93">
        <f t="shared" si="1"/>
        <v>63.558334866041335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20.56</v>
      </c>
      <c r="E180" s="104">
        <f t="shared" si="33"/>
        <v>49.5</v>
      </c>
      <c r="F180" s="93">
        <f t="shared" si="1"/>
        <v>240.75875486381327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20.56</v>
      </c>
      <c r="E183" s="247">
        <v>49.5</v>
      </c>
      <c r="F183" s="93">
        <f t="shared" si="1"/>
        <v>240.75875486381327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35585.700000000004</v>
      </c>
      <c r="E237" s="104">
        <f t="shared" si="41"/>
        <v>59424.81</v>
      </c>
      <c r="F237" s="93">
        <f t="shared" si="1"/>
        <v>166.99070132103623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37261.47</v>
      </c>
      <c r="E238" s="104">
        <f t="shared" si="42"/>
        <v>40062</v>
      </c>
      <c r="F238" s="93">
        <f t="shared" si="1"/>
        <v>107.51588705437547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37261.47</v>
      </c>
      <c r="E239" s="104">
        <f t="shared" si="43"/>
        <v>40062</v>
      </c>
      <c r="F239" s="93">
        <f t="shared" si="1"/>
        <v>107.51588705437547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37261.47</v>
      </c>
      <c r="E240" s="247">
        <v>40062</v>
      </c>
      <c r="F240" s="93">
        <f t="shared" si="1"/>
        <v>107.51588705437547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-1890.78</v>
      </c>
      <c r="E245" s="104">
        <f t="shared" si="45"/>
        <v>18581.12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18581.12</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18581.12</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1890.78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1890.78</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215.01</v>
      </c>
      <c r="E255" s="247">
        <v>781.69</v>
      </c>
      <c r="F255" s="93">
        <f t="shared" si="1"/>
        <v>363.55983442630577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13272.28</v>
      </c>
      <c r="E259" s="104">
        <f t="shared" si="49"/>
        <v>13272.28</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13272.28</v>
      </c>
      <c r="E260" s="248">
        <v>13272.28</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215.01</v>
      </c>
      <c r="E264" s="247">
        <v>781.69</v>
      </c>
      <c r="F264" s="93">
        <f t="shared" si="50"/>
        <v>363.55983442630577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92.29</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268.3</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13915.53</v>
      </c>
      <c r="E288" s="247">
        <v>14522.58</v>
      </c>
      <c r="F288" s="93">
        <f t="shared" si="50"/>
        <v>104.36239223371298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zoomScale="160" zoomScaleNormal="16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183570.71</v>
      </c>
      <c r="E114" s="81">
        <f t="shared" si="22"/>
        <v>211207.72</v>
      </c>
      <c r="F114" s="63">
        <f t="shared" si="1"/>
        <v>115.05523947692964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174224.08</v>
      </c>
      <c r="E115" s="81">
        <f t="shared" si="23"/>
        <v>211207.72</v>
      </c>
      <c r="F115" s="63">
        <f t="shared" si="1"/>
        <v>121.22762823600503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174224.08</v>
      </c>
      <c r="E116" s="249">
        <v>211207.72</v>
      </c>
      <c r="F116" s="63">
        <f t="shared" si="1"/>
        <v>121.22762823600503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9346.6299999999992</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183570.71</v>
      </c>
      <c r="E141" s="106">
        <f t="shared" si="28"/>
        <v>211207.72</v>
      </c>
      <c r="F141" s="82">
        <f t="shared" si="1"/>
        <v>115.05523947692964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zoomScale="180" zoomScaleNormal="18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14183.82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184657.01000000004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181727.03000000003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148799.89000000001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32571.29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355.85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2929.98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184318.25000000003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181388.27000000002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147657.92000000001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33403.440000000002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326.91000000000003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2929.98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14522.580000000016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14522.58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14522.58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7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37871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2024-01-23T09:34:00Z</cp:lastPrinted>
  <dcterms:created xsi:type="dcterms:W3CDTF">2022-04-01T05:14:30Z</dcterms:created>
  <dcterms:modified xsi:type="dcterms:W3CDTF">2024-01-23T10:54:17Z</dcterms:modified>
</cp:coreProperties>
</file>